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-15" windowWidth="9735" windowHeight="11415" tabRatio="777"/>
  </bookViews>
  <sheets>
    <sheet name="меню3-7 лет" sheetId="22" r:id="rId1"/>
  </sheets>
  <definedNames>
    <definedName name="_xlnm._FilterDatabase" localSheetId="0" hidden="1">'меню3-7 лет'!$B$8:$B$385</definedName>
    <definedName name="_xlnm.Print_Area" localSheetId="0">'меню3-7 лет'!$A$1:$H$413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8" i="22" l="1"/>
  <c r="F378" i="22"/>
  <c r="E378" i="22"/>
  <c r="D378" i="22"/>
  <c r="G369" i="22"/>
  <c r="F369" i="22"/>
  <c r="E369" i="22"/>
  <c r="D369" i="22"/>
  <c r="G360" i="22"/>
  <c r="F360" i="22"/>
  <c r="E360" i="22"/>
  <c r="D360" i="22"/>
  <c r="C360" i="22"/>
  <c r="C379" i="22" s="1"/>
  <c r="G357" i="22"/>
  <c r="G361" i="22" s="1"/>
  <c r="F357" i="22"/>
  <c r="E357" i="22"/>
  <c r="D357" i="22"/>
  <c r="G347" i="22"/>
  <c r="F347" i="22"/>
  <c r="E347" i="22"/>
  <c r="D347" i="22"/>
  <c r="G340" i="22"/>
  <c r="F340" i="22"/>
  <c r="E340" i="22"/>
  <c r="D340" i="22"/>
  <c r="G330" i="22"/>
  <c r="F330" i="22"/>
  <c r="E330" i="22"/>
  <c r="D330" i="22"/>
  <c r="C330" i="22"/>
  <c r="C348" i="22" s="1"/>
  <c r="G327" i="22"/>
  <c r="F327" i="22"/>
  <c r="F331" i="22" s="1"/>
  <c r="E327" i="22"/>
  <c r="D327" i="22"/>
  <c r="G317" i="22"/>
  <c r="F317" i="22"/>
  <c r="E317" i="22"/>
  <c r="D317" i="22"/>
  <c r="G310" i="22"/>
  <c r="F310" i="22"/>
  <c r="E310" i="22"/>
  <c r="D310" i="22"/>
  <c r="G300" i="22"/>
  <c r="F300" i="22"/>
  <c r="E300" i="22"/>
  <c r="D300" i="22"/>
  <c r="C300" i="22"/>
  <c r="C318" i="22" s="1"/>
  <c r="G297" i="22"/>
  <c r="F297" i="22"/>
  <c r="E297" i="22"/>
  <c r="E318" i="22" s="1"/>
  <c r="D297" i="22"/>
  <c r="G287" i="22"/>
  <c r="F287" i="22"/>
  <c r="E287" i="22"/>
  <c r="D287" i="22"/>
  <c r="G280" i="22"/>
  <c r="F280" i="22"/>
  <c r="E280" i="22"/>
  <c r="D280" i="22"/>
  <c r="G271" i="22"/>
  <c r="F271" i="22"/>
  <c r="E271" i="22"/>
  <c r="D271" i="22"/>
  <c r="C271" i="22"/>
  <c r="C288" i="22" s="1"/>
  <c r="G268" i="22"/>
  <c r="F268" i="22"/>
  <c r="E268" i="22"/>
  <c r="D268" i="22"/>
  <c r="D272" i="22" s="1"/>
  <c r="G258" i="22"/>
  <c r="F258" i="22"/>
  <c r="E258" i="22"/>
  <c r="D258" i="22"/>
  <c r="G251" i="22"/>
  <c r="F251" i="22"/>
  <c r="E251" i="22"/>
  <c r="D251" i="22"/>
  <c r="G242" i="22"/>
  <c r="F242" i="22"/>
  <c r="E242" i="22"/>
  <c r="D242" i="22"/>
  <c r="C242" i="22"/>
  <c r="C259" i="22" s="1"/>
  <c r="G239" i="22"/>
  <c r="F239" i="22"/>
  <c r="E239" i="22"/>
  <c r="D239" i="22"/>
  <c r="G228" i="22"/>
  <c r="F228" i="22"/>
  <c r="E228" i="22"/>
  <c r="D228" i="22"/>
  <c r="G221" i="22"/>
  <c r="F221" i="22"/>
  <c r="E221" i="22"/>
  <c r="D221" i="22"/>
  <c r="G211" i="22"/>
  <c r="F211" i="22"/>
  <c r="E211" i="22"/>
  <c r="D211" i="22"/>
  <c r="C211" i="22"/>
  <c r="C229" i="22" s="1"/>
  <c r="G208" i="22"/>
  <c r="F208" i="22"/>
  <c r="E208" i="22"/>
  <c r="D208" i="22"/>
  <c r="G194" i="22"/>
  <c r="F194" i="22"/>
  <c r="E194" i="22"/>
  <c r="D194" i="22"/>
  <c r="G185" i="22"/>
  <c r="F185" i="22"/>
  <c r="E185" i="22"/>
  <c r="D185" i="22"/>
  <c r="G176" i="22"/>
  <c r="F176" i="22"/>
  <c r="E176" i="22"/>
  <c r="D176" i="22"/>
  <c r="C176" i="22"/>
  <c r="C195" i="22" s="1"/>
  <c r="G173" i="22"/>
  <c r="F173" i="22"/>
  <c r="E173" i="22"/>
  <c r="D173" i="22"/>
  <c r="C163" i="22"/>
  <c r="G162" i="22"/>
  <c r="F162" i="22"/>
  <c r="E162" i="22"/>
  <c r="D162" i="22"/>
  <c r="G155" i="22"/>
  <c r="F155" i="22"/>
  <c r="E155" i="22"/>
  <c r="D155" i="22"/>
  <c r="E146" i="22"/>
  <c r="D146" i="22"/>
  <c r="C146" i="22"/>
  <c r="G143" i="22"/>
  <c r="G147" i="22" s="1"/>
  <c r="F143" i="22"/>
  <c r="F147" i="22" s="1"/>
  <c r="E143" i="22"/>
  <c r="E147" i="22" s="1"/>
  <c r="D143" i="22"/>
  <c r="D147" i="22" s="1"/>
  <c r="G131" i="22"/>
  <c r="F131" i="22"/>
  <c r="E131" i="22"/>
  <c r="D131" i="22"/>
  <c r="G124" i="22"/>
  <c r="F124" i="22"/>
  <c r="E124" i="22"/>
  <c r="D124" i="22"/>
  <c r="G115" i="22"/>
  <c r="F115" i="22"/>
  <c r="E115" i="22"/>
  <c r="D115" i="22"/>
  <c r="C115" i="22"/>
  <c r="C132" i="22" s="1"/>
  <c r="G112" i="22"/>
  <c r="F112" i="22"/>
  <c r="E112" i="22"/>
  <c r="D112" i="22"/>
  <c r="G101" i="22"/>
  <c r="F101" i="22"/>
  <c r="E101" i="22"/>
  <c r="D101" i="22"/>
  <c r="G93" i="22"/>
  <c r="F93" i="22"/>
  <c r="E93" i="22"/>
  <c r="D93" i="22"/>
  <c r="G83" i="22"/>
  <c r="F83" i="22"/>
  <c r="E83" i="22"/>
  <c r="D83" i="22"/>
  <c r="C83" i="22"/>
  <c r="C102" i="22" s="1"/>
  <c r="G80" i="22"/>
  <c r="F80" i="22"/>
  <c r="E80" i="22"/>
  <c r="D80" i="22"/>
  <c r="G69" i="22"/>
  <c r="F69" i="22"/>
  <c r="E69" i="22"/>
  <c r="D69" i="22"/>
  <c r="G62" i="22"/>
  <c r="F62" i="22"/>
  <c r="E62" i="22"/>
  <c r="D62" i="22"/>
  <c r="G52" i="22"/>
  <c r="F52" i="22"/>
  <c r="E52" i="22"/>
  <c r="D52" i="22"/>
  <c r="C52" i="22"/>
  <c r="C70" i="22" s="1"/>
  <c r="G49" i="22"/>
  <c r="F49" i="22"/>
  <c r="E49" i="22"/>
  <c r="D49" i="22"/>
  <c r="G38" i="22"/>
  <c r="F38" i="22"/>
  <c r="E38" i="22"/>
  <c r="D38" i="22"/>
  <c r="G31" i="22"/>
  <c r="F31" i="22"/>
  <c r="E31" i="22"/>
  <c r="D31" i="22"/>
  <c r="G21" i="22"/>
  <c r="F21" i="22"/>
  <c r="E21" i="22"/>
  <c r="D21" i="22"/>
  <c r="C21" i="22"/>
  <c r="C39" i="22" s="1"/>
  <c r="G18" i="22"/>
  <c r="F18" i="22"/>
  <c r="E18" i="22"/>
  <c r="D18" i="22"/>
  <c r="E116" i="22" l="1"/>
  <c r="D243" i="22"/>
  <c r="E243" i="22"/>
  <c r="F288" i="22"/>
  <c r="D22" i="22"/>
  <c r="F70" i="22"/>
  <c r="E177" i="22"/>
  <c r="E361" i="22"/>
  <c r="G116" i="22"/>
  <c r="G318" i="22"/>
  <c r="F229" i="22"/>
  <c r="G212" i="22"/>
  <c r="D177" i="22"/>
  <c r="F116" i="22"/>
  <c r="G84" i="22"/>
  <c r="G53" i="22"/>
  <c r="D53" i="22"/>
  <c r="G70" i="22"/>
  <c r="G331" i="22"/>
  <c r="E331" i="22"/>
  <c r="D361" i="22"/>
  <c r="D318" i="22"/>
  <c r="G288" i="22"/>
  <c r="E348" i="22"/>
  <c r="F212" i="22"/>
  <c r="D301" i="22"/>
  <c r="D116" i="22"/>
  <c r="E212" i="22"/>
  <c r="E229" i="22"/>
  <c r="G243" i="22"/>
  <c r="E272" i="22"/>
  <c r="F272" i="22"/>
  <c r="G301" i="22"/>
  <c r="D348" i="22"/>
  <c r="F361" i="22"/>
  <c r="F22" i="22"/>
  <c r="F318" i="22"/>
  <c r="F243" i="22"/>
  <c r="D229" i="22"/>
  <c r="F195" i="22"/>
  <c r="G195" i="22"/>
  <c r="F177" i="22"/>
  <c r="D102" i="22"/>
  <c r="E102" i="22"/>
  <c r="E84" i="22"/>
  <c r="F84" i="22"/>
  <c r="D70" i="22"/>
  <c r="E70" i="22"/>
  <c r="F39" i="22"/>
  <c r="E22" i="22"/>
  <c r="G39" i="22"/>
  <c r="C196" i="22"/>
  <c r="C197" i="22" s="1"/>
  <c r="C380" i="22"/>
  <c r="C385" i="22"/>
  <c r="C386" i="22" s="1"/>
  <c r="G22" i="22"/>
  <c r="E53" i="22"/>
  <c r="F102" i="22"/>
  <c r="D132" i="22"/>
  <c r="D163" i="22"/>
  <c r="G177" i="22"/>
  <c r="D259" i="22"/>
  <c r="G272" i="22"/>
  <c r="E301" i="22"/>
  <c r="F348" i="22"/>
  <c r="D379" i="22"/>
  <c r="F53" i="22"/>
  <c r="D84" i="22"/>
  <c r="G102" i="22"/>
  <c r="E132" i="22"/>
  <c r="E163" i="22"/>
  <c r="D212" i="22"/>
  <c r="G229" i="22"/>
  <c r="E259" i="22"/>
  <c r="F301" i="22"/>
  <c r="D331" i="22"/>
  <c r="G348" i="22"/>
  <c r="E379" i="22"/>
  <c r="D39" i="22"/>
  <c r="F132" i="22"/>
  <c r="F163" i="22"/>
  <c r="D195" i="22"/>
  <c r="F259" i="22"/>
  <c r="D288" i="22"/>
  <c r="F379" i="22"/>
  <c r="E39" i="22"/>
  <c r="G132" i="22"/>
  <c r="G163" i="22"/>
  <c r="E195" i="22"/>
  <c r="G259" i="22"/>
  <c r="E288" i="22"/>
  <c r="G379" i="22"/>
  <c r="F385" i="22" l="1"/>
  <c r="F386" i="22" s="1"/>
  <c r="E385" i="22"/>
  <c r="E386" i="22" s="1"/>
  <c r="D385" i="22"/>
  <c r="D386" i="22" s="1"/>
  <c r="F380" i="22"/>
  <c r="F381" i="22" s="1"/>
  <c r="F382" i="22" s="1"/>
  <c r="G196" i="22"/>
  <c r="G197" i="22" s="1"/>
  <c r="G385" i="22"/>
  <c r="G386" i="22" s="1"/>
  <c r="G380" i="22"/>
  <c r="G381" i="22" s="1"/>
  <c r="D380" i="22"/>
  <c r="D381" i="22" s="1"/>
  <c r="D382" i="22" s="1"/>
  <c r="D196" i="22"/>
  <c r="D197" i="22" s="1"/>
  <c r="F196" i="22"/>
  <c r="F197" i="22" s="1"/>
  <c r="E380" i="22"/>
  <c r="E381" i="22" s="1"/>
  <c r="E382" i="22" s="1"/>
  <c r="E196" i="22"/>
  <c r="E197" i="22" s="1"/>
  <c r="G382" i="22" l="1"/>
  <c r="F383" i="22" s="1"/>
  <c r="E383" i="22" l="1"/>
  <c r="D383" i="22"/>
  <c r="G383" i="22" l="1"/>
</calcChain>
</file>

<file path=xl/sharedStrings.xml><?xml version="1.0" encoding="utf-8"?>
<sst xmlns="http://schemas.openxmlformats.org/spreadsheetml/2006/main" count="684" uniqueCount="244">
  <si>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</si>
  <si>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</si>
  <si>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</si>
  <si>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</si>
  <si>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</si>
  <si>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</si>
  <si>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</si>
  <si>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</si>
  <si>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</si>
  <si>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</si>
  <si>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</si>
  <si>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№1 Дели2010</t>
  </si>
  <si>
    <t>Итого:</t>
  </si>
  <si>
    <t>Сок</t>
  </si>
  <si>
    <t>ОБЕД</t>
  </si>
  <si>
    <t>Огурцы соленые</t>
  </si>
  <si>
    <t>Хлеб пшеничный 1с</t>
  </si>
  <si>
    <t>Компот из сухофруктов</t>
  </si>
  <si>
    <t>Хлеб сельский</t>
  </si>
  <si>
    <t>ПОЛДНИК</t>
  </si>
  <si>
    <t>Фрукты свежие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</si>
  <si>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</si>
  <si>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</si>
  <si>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</si>
  <si>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</si>
  <si>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</si>
  <si>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</si>
  <si>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Бутерброд с сыром, маслом</t>
  </si>
  <si>
    <t>Кисель</t>
  </si>
  <si>
    <t>Кондитерские изделия</t>
  </si>
  <si>
    <t>Ряженка</t>
  </si>
  <si>
    <t>Чай с сахаром и лимоном</t>
  </si>
  <si>
    <t>День 3 - ий</t>
  </si>
  <si>
    <t>Каша Геркулесовая молочная с маслом</t>
  </si>
  <si>
    <t>Катык</t>
  </si>
  <si>
    <t>Булочка Домашняя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</si>
  <si>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</si>
  <si>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</si>
  <si>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</si>
  <si>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</si>
  <si>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</si>
  <si>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№291 Дели2010</t>
  </si>
  <si>
    <t>День 5 - ый</t>
  </si>
  <si>
    <t>Каша "Дружба" молочная с маслом</t>
  </si>
  <si>
    <t>200/15</t>
  </si>
  <si>
    <t xml:space="preserve">Котлеты рубленые  из  птицы  </t>
  </si>
  <si>
    <t>Макароны отварные</t>
  </si>
  <si>
    <t>2 неделя</t>
  </si>
  <si>
    <t>День 6 - ой</t>
  </si>
  <si>
    <t>150/20</t>
  </si>
  <si>
    <t>День 7 - ой</t>
  </si>
  <si>
    <t>День 8 - ой</t>
  </si>
  <si>
    <t>130/20</t>
  </si>
  <si>
    <t>День 10 - 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</si>
  <si>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</si>
  <si>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</si>
  <si>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</si>
  <si>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</si>
  <si>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</si>
  <si>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</si>
  <si>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</si>
  <si>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</si>
  <si>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</si>
  <si>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№401Дели2010</t>
  </si>
  <si>
    <t xml:space="preserve">Чай с сахаром </t>
  </si>
  <si>
    <t>№393Дели2010</t>
  </si>
  <si>
    <t>№237 Дели2010</t>
  </si>
  <si>
    <t>Суп молочный с вермишелью</t>
  </si>
  <si>
    <t>Каша манная молочная  с маслом</t>
  </si>
  <si>
    <t>Компот из свежих яблок</t>
  </si>
  <si>
    <t>Каша пшенная молочная с маслом</t>
  </si>
  <si>
    <t>Каша полбяная молочная с маслом</t>
  </si>
  <si>
    <t>стр563,сб1996</t>
  </si>
  <si>
    <t>ТТК №7</t>
  </si>
  <si>
    <t>ТТК №8</t>
  </si>
  <si>
    <t>ТТК №6</t>
  </si>
  <si>
    <t>ТТК №5</t>
  </si>
  <si>
    <t>апельсин</t>
  </si>
  <si>
    <t>яблоко</t>
  </si>
  <si>
    <t>абрикосовый</t>
  </si>
  <si>
    <t>яблочно-абрикосовый</t>
  </si>
  <si>
    <t>вишневый</t>
  </si>
  <si>
    <t>персик-банан</t>
  </si>
  <si>
    <t>№35,сб Пермь2001</t>
  </si>
  <si>
    <t>150</t>
  </si>
  <si>
    <t>печенье</t>
  </si>
  <si>
    <t>200/15/10</t>
  </si>
  <si>
    <t>200/15/6</t>
  </si>
  <si>
    <t>200/15/5</t>
  </si>
  <si>
    <t>№88 Дели 2016</t>
  </si>
  <si>
    <t>№73 Дели 2016</t>
  </si>
  <si>
    <t>№86 Дели 2016</t>
  </si>
  <si>
    <t>№82 Дели 2016</t>
  </si>
  <si>
    <t>№63 Дели 2016</t>
  </si>
  <si>
    <t>ТТК№139</t>
  </si>
  <si>
    <t>№284Партнер2014</t>
  </si>
  <si>
    <t>№42 Дели2016г</t>
  </si>
  <si>
    <t>№137 Партнер 2014</t>
  </si>
  <si>
    <t>№218 Дели 2016</t>
  </si>
  <si>
    <t>учреждений,   Тутельян В.А., МогильныйМ.П.    Москва Дели принт 2010-2016гг.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</si>
  <si>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</si>
  <si>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</si>
  <si>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распределение Б,Ж,У от калорийности,%</t>
  </si>
  <si>
    <t>№ 390 Дели 2016</t>
  </si>
  <si>
    <t>№394, Дели 2016</t>
  </si>
  <si>
    <t>Омлет натуральный</t>
  </si>
  <si>
    <t>№229 Дели2016</t>
  </si>
  <si>
    <t>№ 322 Сб Самара 2013г</t>
  </si>
  <si>
    <t>Запеканка из творога с крошкой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</si>
  <si>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</si>
  <si>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</si>
  <si>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</si>
  <si>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</si>
  <si>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</si>
  <si>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</si>
  <si>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</si>
  <si>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</si>
  <si>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</si>
  <si>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</si>
  <si>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</si>
  <si>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</si>
  <si>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</si>
  <si>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</si>
  <si>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</si>
  <si>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</si>
  <si>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45/45</t>
  </si>
  <si>
    <t>Каша гречневая вязкая</t>
  </si>
  <si>
    <t>Запеканка творожная с молоком сгущенным</t>
  </si>
  <si>
    <t>Рис отварной с овощами</t>
  </si>
  <si>
    <t>№334 Дели2016</t>
  </si>
  <si>
    <t>№ 411 Дели2016</t>
  </si>
  <si>
    <t>№ 250 Дели 2016</t>
  </si>
  <si>
    <t>Булочка Дорожная</t>
  </si>
  <si>
    <t>№453 Дели 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</si>
  <si>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</si>
  <si>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</si>
  <si>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</si>
  <si>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</si>
  <si>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</si>
  <si>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</si>
  <si>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</si>
  <si>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</si>
  <si>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</si>
  <si>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</si>
  <si>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</si>
  <si>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</si>
  <si>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№386Дели2016</t>
  </si>
  <si>
    <t>ТТК №7Д     акт к.п.2014</t>
  </si>
  <si>
    <t>"Утверждаю"</t>
  </si>
  <si>
    <t>__________________________</t>
  </si>
  <si>
    <t>130/3</t>
  </si>
  <si>
    <t>ИТОГО за 1 неделю</t>
  </si>
  <si>
    <t>ИТОГО за 2 неделю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</si>
  <si>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</si>
  <si>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__________________А.К. Агапова</t>
  </si>
  <si>
    <t>Жаркое по-домашнему из отварной говядины</t>
  </si>
  <si>
    <t>ТТК №29 Д</t>
  </si>
  <si>
    <t>№108"Партнер"2014</t>
  </si>
  <si>
    <t>Плов из  отварной говядины</t>
  </si>
  <si>
    <t>яблоко-груша</t>
  </si>
  <si>
    <t>________________________</t>
  </si>
  <si>
    <t xml:space="preserve">Салат из свеклы </t>
  </si>
  <si>
    <t>№34, Дели2016</t>
  </si>
  <si>
    <t xml:space="preserve">ТТК № 59 </t>
  </si>
  <si>
    <t>Суп картофельный с горохом с мясными фрикадельками и гренками</t>
  </si>
  <si>
    <t>180/5/5</t>
  </si>
  <si>
    <t>Напиток шиповника</t>
  </si>
  <si>
    <t>ТТК №1585 от 08.09.2021</t>
  </si>
  <si>
    <t>№38 Пермь2001</t>
  </si>
  <si>
    <t>крекер</t>
  </si>
  <si>
    <t>ТТК №97Д</t>
  </si>
  <si>
    <t>Гречка с фаршем и овощами</t>
  </si>
  <si>
    <t>День 12 - ый</t>
  </si>
  <si>
    <t>ТТК №1630 от 10.11.2021</t>
  </si>
  <si>
    <t>ИТОГО за 12 дней:</t>
  </si>
  <si>
    <t>от 3-7 лет с 7-10,5 часовым пребыванием</t>
  </si>
  <si>
    <t>Примерное 12-дневное меню</t>
  </si>
  <si>
    <t>№258 Партнер г. Уфа 2014</t>
  </si>
  <si>
    <t>№272 Парнер г. Уфа 2014</t>
  </si>
  <si>
    <t>Напиток из урюка</t>
  </si>
  <si>
    <t>ТТК №68</t>
  </si>
  <si>
    <t>№270 Партнер г. Уфа 2014</t>
  </si>
  <si>
    <t>ТТК №567</t>
  </si>
  <si>
    <t>Рагу с курицей</t>
  </si>
  <si>
    <t>ТТК №63</t>
  </si>
  <si>
    <t>Тефтели из говядины с соусом томатным</t>
  </si>
  <si>
    <t>70/10</t>
  </si>
  <si>
    <t>Салат из свеклы и моркови</t>
  </si>
  <si>
    <t>ТТК №60</t>
  </si>
  <si>
    <t>Гуляш  из куриной грудки</t>
  </si>
  <si>
    <t>ТТК №91</t>
  </si>
  <si>
    <t>вафли</t>
  </si>
  <si>
    <t>День  -9 ый</t>
  </si>
  <si>
    <t>День 11 - ый</t>
  </si>
  <si>
    <t>№ 511 Дели2016</t>
  </si>
  <si>
    <t>3.5. Справочник рецептур  блюд  для питания детей г. Москвы,выпуск 5,2003</t>
  </si>
  <si>
    <t>3.5. Сборник технологических нормативов, рецептур блюд кулинарных изделий для детского питания, "Партнер", 2010-2015гг.</t>
  </si>
  <si>
    <t xml:space="preserve">5. В разработанном меню предусмотрено использование следующего сырья: </t>
  </si>
  <si>
    <t xml:space="preserve">Икра кабачковая </t>
  </si>
  <si>
    <t>№ 57 Дели 2016</t>
  </si>
  <si>
    <t>Щи  со свежей капустой, картофелем, на м/б и сметаной</t>
  </si>
  <si>
    <t>Булочка сдобная</t>
  </si>
  <si>
    <t>Борщ  со свежей капустой, картофелем на м/б, со сметаной</t>
  </si>
  <si>
    <t>Суп из овощей с курицей, со сметаной</t>
  </si>
  <si>
    <t>№64 "Партнер"2014</t>
  </si>
  <si>
    <t>ТТК № 1152 от 09.10.2020 и №364 С-Петербург 2008</t>
  </si>
  <si>
    <t>Суп вермишелевый с картофелем и курицей</t>
  </si>
  <si>
    <t>Яйцо вареное</t>
  </si>
  <si>
    <t>№227 Дели 2016</t>
  </si>
  <si>
    <t>Свекольник с курицей, со сметаной</t>
  </si>
  <si>
    <t>200/10/6</t>
  </si>
  <si>
    <t>№100 Дели 2016</t>
  </si>
  <si>
    <t>Ватрушка с сыром</t>
  </si>
  <si>
    <t>Суп с рисовой крупой и картофелем  с мясными фрикадельками</t>
  </si>
  <si>
    <t>картофель, овощи (морковь, свекла, капуста, лук …) рассчитаны с учетом сезонности</t>
  </si>
  <si>
    <t>Суп картофельный с клецками, курицей</t>
  </si>
  <si>
    <t>№ 205,справ.М2003</t>
  </si>
  <si>
    <t>120/25</t>
  </si>
  <si>
    <t>№257 Партнер2014 г. Уфа</t>
  </si>
  <si>
    <t>Каша ячневая молочная с маслом</t>
  </si>
  <si>
    <t>Биточки рубленые из говядины</t>
  </si>
  <si>
    <t>Соус мясной "Смак"</t>
  </si>
  <si>
    <t>ТТК № 1523 от 28.07.2021</t>
  </si>
  <si>
    <t>Апрель  2025г</t>
  </si>
  <si>
    <t>30/5</t>
  </si>
  <si>
    <t>30/7/3</t>
  </si>
  <si>
    <t>Суфле из творога с молоком сгущенным</t>
  </si>
  <si>
    <t>Огурцы свежие порционно</t>
  </si>
  <si>
    <t>Фруктовое пюре</t>
  </si>
  <si>
    <t>Капуста тушеная с мясом</t>
  </si>
  <si>
    <t>№54-10М Сборник рецептур Москва</t>
  </si>
  <si>
    <t>Рассольник ленинградский с мясными фрикадельками, со сметаной</t>
  </si>
  <si>
    <t>Суп картофельный с горохом с курицей и гренками</t>
  </si>
  <si>
    <t>200/10/10</t>
  </si>
  <si>
    <t>Запеканка картофельная с мясом</t>
  </si>
  <si>
    <t>Пудинг из творога с рисом с повидлом</t>
  </si>
  <si>
    <t>Салат из свежих огурцов</t>
  </si>
  <si>
    <t>№13 Дели 2016</t>
  </si>
  <si>
    <t>Пирожок печёный с повидлом</t>
  </si>
  <si>
    <t>№437 Дели2016</t>
  </si>
  <si>
    <t>Суп с гречневой крупой и картофелем  с курицей</t>
  </si>
  <si>
    <t>200/10</t>
  </si>
  <si>
    <t>Суп из овощей, со сметаной</t>
  </si>
  <si>
    <t>200/6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</si>
</sst>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0" fillId="3" borderId="0" xfId="0" applyFill="1"/>
    <xf numFmtId="0" fontId="5" fillId="0" borderId="0" xfId="0" applyFont="1"/>
    <xf numFmtId="0" fontId="4" fillId="2" borderId="0" xfId="0" applyFont="1" applyFill="1"/>
    <xf numFmtId="0" fontId="4" fillId="3" borderId="0" xfId="0" applyFont="1" applyFill="1"/>
    <xf numFmtId="0" fontId="0" fillId="5" borderId="0" xfId="0" applyFill="1"/>
    <xf numFmtId="0" fontId="0" fillId="6" borderId="0" xfId="0" applyFill="1"/>
    <xf numFmtId="0" fontId="4" fillId="7" borderId="0" xfId="0" applyFont="1" applyFill="1"/>
    <xf numFmtId="0" fontId="3" fillId="0" borderId="0" xfId="0" applyFont="1"/>
    <xf numFmtId="0" fontId="0" fillId="8" borderId="0" xfId="0" applyFill="1"/>
    <xf numFmtId="0" fontId="4" fillId="8" borderId="0" xfId="0" applyFont="1" applyFill="1"/>
    <xf numFmtId="0" fontId="0" fillId="9" borderId="0" xfId="0" applyFill="1"/>
    <xf numFmtId="0" fontId="4" fillId="9" borderId="0" xfId="0" applyFont="1" applyFill="1"/>
    <xf numFmtId="0" fontId="4" fillId="4" borderId="0" xfId="0" applyFont="1" applyFill="1"/>
    <xf numFmtId="0" fontId="2" fillId="0" borderId="0" xfId="0" applyFont="1"/>
    <xf numFmtId="0" fontId="3" fillId="0" borderId="0" xfId="0" applyFont="1"/>
    <xf numFmtId="0" fontId="8" fillId="0" borderId="0" xfId="0" applyFont="1" applyFill="1" applyAlignment="1">
      <alignment wrapText="1"/>
    </xf>
    <xf numFmtId="2" fontId="8" fillId="0" borderId="0" xfId="0" applyNumberFormat="1" applyFont="1" applyFill="1" applyAlignment="1">
      <alignment wrapText="1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2" fontId="8" fillId="0" borderId="0" xfId="0" applyNumberFormat="1" applyFont="1" applyFill="1"/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top" wrapText="1"/>
    </xf>
    <xf numFmtId="2" fontId="8" fillId="0" borderId="8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Alignment="1">
      <alignment horizontal="center" vertical="top" wrapText="1"/>
    </xf>
    <xf numFmtId="2" fontId="8" fillId="0" borderId="5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wrapText="1"/>
    </xf>
    <xf numFmtId="2" fontId="8" fillId="0" borderId="10" xfId="0" applyNumberFormat="1" applyFont="1" applyFill="1" applyBorder="1" applyAlignment="1">
      <alignment horizontal="center" wrapText="1"/>
    </xf>
    <xf numFmtId="0" fontId="8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8" fillId="0" borderId="6" xfId="0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wrapText="1"/>
    </xf>
    <xf numFmtId="2" fontId="8" fillId="0" borderId="11" xfId="0" applyNumberFormat="1" applyFont="1" applyFill="1" applyBorder="1" applyAlignment="1">
      <alignment wrapText="1"/>
    </xf>
    <xf numFmtId="2" fontId="8" fillId="0" borderId="5" xfId="0" applyNumberFormat="1" applyFont="1" applyFill="1" applyBorder="1" applyAlignment="1">
      <alignment wrapText="1"/>
    </xf>
    <xf numFmtId="2" fontId="8" fillId="0" borderId="5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8" fillId="0" borderId="5" xfId="0" applyFont="1" applyFill="1" applyBorder="1"/>
    <xf numFmtId="0" fontId="8" fillId="0" borderId="6" xfId="0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 wrapText="1"/>
    </xf>
    <xf numFmtId="2" fontId="8" fillId="0" borderId="0" xfId="0" applyNumberFormat="1" applyFont="1" applyFill="1" applyAlignment="1">
      <alignment horizontal="center" wrapText="1"/>
    </xf>
    <xf numFmtId="0" fontId="8" fillId="0" borderId="10" xfId="0" applyFont="1" applyFill="1" applyBorder="1" applyAlignment="1">
      <alignment wrapText="1"/>
    </xf>
    <xf numFmtId="0" fontId="8" fillId="0" borderId="12" xfId="0" applyFont="1" applyFill="1" applyBorder="1" applyAlignment="1">
      <alignment wrapText="1"/>
    </xf>
    <xf numFmtId="0" fontId="8" fillId="0" borderId="9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2" fontId="8" fillId="0" borderId="3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18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8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wrapText="1"/>
    </xf>
    <xf numFmtId="0" fontId="8" fillId="0" borderId="10" xfId="0" applyFont="1" applyFill="1" applyBorder="1"/>
    <xf numFmtId="0" fontId="8" fillId="0" borderId="12" xfId="0" applyFont="1" applyFill="1" applyBorder="1"/>
    <xf numFmtId="0" fontId="8" fillId="0" borderId="9" xfId="0" applyFont="1" applyFill="1" applyBorder="1" applyAlignment="1">
      <alignment horizontal="center"/>
    </xf>
    <xf numFmtId="2" fontId="8" fillId="0" borderId="10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2" fontId="8" fillId="0" borderId="8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2" fontId="8" fillId="0" borderId="3" xfId="0" applyNumberFormat="1" applyFont="1" applyFill="1" applyBorder="1" applyAlignment="1">
      <alignment wrapText="1"/>
    </xf>
    <xf numFmtId="49" fontId="8" fillId="0" borderId="6" xfId="0" applyNumberFormat="1" applyFont="1" applyFill="1" applyBorder="1" applyAlignment="1">
      <alignment horizontal="center"/>
    </xf>
    <xf numFmtId="2" fontId="8" fillId="0" borderId="0" xfId="0" applyNumberFormat="1" applyFont="1" applyFill="1" applyAlignment="1">
      <alignment horizontal="right" wrapText="1"/>
    </xf>
    <xf numFmtId="2" fontId="8" fillId="0" borderId="2" xfId="0" applyNumberFormat="1" applyFont="1" applyFill="1" applyBorder="1" applyAlignment="1">
      <alignment wrapText="1"/>
    </xf>
    <xf numFmtId="0" fontId="8" fillId="0" borderId="15" xfId="0" applyFont="1" applyFill="1" applyBorder="1" applyAlignment="1">
      <alignment wrapText="1"/>
    </xf>
    <xf numFmtId="164" fontId="8" fillId="0" borderId="6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Alignment="1">
      <alignment horizontal="center" wrapText="1"/>
    </xf>
    <xf numFmtId="1" fontId="8" fillId="0" borderId="5" xfId="0" applyNumberFormat="1" applyFont="1" applyFill="1" applyBorder="1" applyAlignment="1">
      <alignment horizontal="center" wrapText="1"/>
    </xf>
    <xf numFmtId="0" fontId="8" fillId="0" borderId="11" xfId="0" applyFont="1" applyFill="1" applyBorder="1" applyAlignment="1">
      <alignment wrapText="1"/>
    </xf>
    <xf numFmtId="2" fontId="8" fillId="0" borderId="9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center" wrapText="1"/>
    </xf>
    <xf numFmtId="0" fontId="9" fillId="0" borderId="0" xfId="0" applyFont="1" applyFill="1"/>
    <xf numFmtId="2" fontId="8" fillId="0" borderId="17" xfId="0" applyNumberFormat="1" applyFont="1" applyFill="1" applyBorder="1" applyAlignment="1">
      <alignment horizontal="center" wrapText="1"/>
    </xf>
    <xf numFmtId="2" fontId="8" fillId="0" borderId="11" xfId="0" applyNumberFormat="1" applyFont="1" applyFill="1" applyBorder="1" applyAlignment="1">
      <alignment horizontal="center" wrapText="1"/>
    </xf>
    <xf numFmtId="2" fontId="8" fillId="0" borderId="12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vertical="top"/>
    </xf>
    <xf numFmtId="0" fontId="8" fillId="0" borderId="11" xfId="0" applyFont="1" applyFill="1" applyBorder="1" applyAlignment="1">
      <alignment horizontal="center" wrapText="1"/>
    </xf>
    <xf numFmtId="0" fontId="8" fillId="0" borderId="6" xfId="0" applyFont="1" applyFill="1" applyBorder="1"/>
    <xf numFmtId="0" fontId="8" fillId="0" borderId="23" xfId="0" applyFont="1" applyFill="1" applyBorder="1"/>
    <xf numFmtId="0" fontId="8" fillId="0" borderId="24" xfId="0" applyFont="1" applyFill="1" applyBorder="1"/>
    <xf numFmtId="2" fontId="8" fillId="0" borderId="24" xfId="0" applyNumberFormat="1" applyFont="1" applyFill="1" applyBorder="1" applyAlignment="1">
      <alignment horizontal="center"/>
    </xf>
    <xf numFmtId="0" fontId="8" fillId="0" borderId="25" xfId="0" applyFont="1" applyFill="1" applyBorder="1" applyAlignment="1">
      <alignment wrapText="1"/>
    </xf>
    <xf numFmtId="0" fontId="8" fillId="0" borderId="17" xfId="0" applyFont="1" applyFill="1" applyBorder="1"/>
    <xf numFmtId="0" fontId="8" fillId="0" borderId="17" xfId="0" applyFont="1" applyFill="1" applyBorder="1" applyAlignment="1">
      <alignment horizontal="center"/>
    </xf>
    <xf numFmtId="0" fontId="8" fillId="0" borderId="17" xfId="0" applyFont="1" applyFill="1" applyBorder="1" applyAlignment="1">
      <alignment wrapText="1"/>
    </xf>
    <xf numFmtId="2" fontId="8" fillId="0" borderId="8" xfId="0" applyNumberFormat="1" applyFont="1" applyFill="1" applyBorder="1" applyAlignment="1">
      <alignment horizontal="center" wrapText="1"/>
    </xf>
    <xf numFmtId="0" fontId="8" fillId="0" borderId="1" xfId="0" applyFont="1" applyFill="1" applyBorder="1"/>
    <xf numFmtId="0" fontId="8" fillId="0" borderId="2" xfId="0" applyFont="1" applyFill="1" applyBorder="1"/>
    <xf numFmtId="49" fontId="8" fillId="0" borderId="3" xfId="0" applyNumberFormat="1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wrapText="1"/>
    </xf>
    <xf numFmtId="2" fontId="8" fillId="0" borderId="7" xfId="0" applyNumberFormat="1" applyFont="1" applyFill="1" applyBorder="1" applyAlignment="1">
      <alignment horizontal="center" wrapText="1"/>
    </xf>
    <xf numFmtId="2" fontId="8" fillId="0" borderId="16" xfId="0" applyNumberFormat="1" applyFont="1" applyFill="1" applyBorder="1" applyAlignment="1">
      <alignment horizontal="center" wrapText="1"/>
    </xf>
    <xf numFmtId="0" fontId="8" fillId="0" borderId="16" xfId="0" applyFont="1" applyFill="1" applyBorder="1" applyAlignment="1">
      <alignment wrapText="1"/>
    </xf>
    <xf numFmtId="49" fontId="8" fillId="0" borderId="11" xfId="0" applyNumberFormat="1" applyFont="1" applyFill="1" applyBorder="1" applyAlignment="1">
      <alignment horizontal="center" wrapText="1"/>
    </xf>
    <xf numFmtId="0" fontId="8" fillId="0" borderId="20" xfId="0" applyFont="1" applyFill="1" applyBorder="1" applyAlignment="1">
      <alignment wrapText="1"/>
    </xf>
    <xf numFmtId="0" fontId="8" fillId="0" borderId="21" xfId="0" applyFont="1" applyFill="1" applyBorder="1" applyAlignment="1">
      <alignment wrapText="1"/>
    </xf>
    <xf numFmtId="2" fontId="8" fillId="0" borderId="21" xfId="0" applyNumberFormat="1" applyFont="1" applyFill="1" applyBorder="1" applyAlignment="1">
      <alignment wrapText="1"/>
    </xf>
    <xf numFmtId="0" fontId="8" fillId="0" borderId="22" xfId="0" applyFont="1" applyFill="1" applyBorder="1" applyAlignment="1">
      <alignment wrapText="1"/>
    </xf>
    <xf numFmtId="0" fontId="8" fillId="0" borderId="19" xfId="0" applyFont="1" applyFill="1" applyBorder="1" applyAlignment="1">
      <alignment wrapText="1"/>
    </xf>
    <xf numFmtId="0" fontId="10" fillId="0" borderId="0" xfId="0" applyFont="1"/>
    <xf numFmtId="0" fontId="7" fillId="0" borderId="0" xfId="0" applyFont="1"/>
    <xf numFmtId="0" fontId="7" fillId="4" borderId="0" xfId="0" applyFont="1" applyFill="1"/>
    <xf numFmtId="0" fontId="10" fillId="3" borderId="0" xfId="0" applyFont="1" applyFill="1"/>
    <xf numFmtId="2" fontId="8" fillId="0" borderId="1" xfId="0" applyNumberFormat="1" applyFont="1" applyFill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 wrapText="1"/>
    </xf>
    <xf numFmtId="2" fontId="8" fillId="0" borderId="0" xfId="0" applyNumberFormat="1" applyFont="1" applyFill="1" applyAlignment="1">
      <alignment horizontal="center" wrapText="1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 wrapText="1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6" xfId="0" applyNumberFormat="1" applyFont="1" applyFill="1" applyBorder="1" applyAlignment="1">
      <alignment horizontal="center" wrapText="1"/>
    </xf>
    <xf numFmtId="0" fontId="11" fillId="0" borderId="5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6" xfId="0" applyFont="1" applyFill="1" applyBorder="1" applyAlignment="1">
      <alignment horizontal="center" wrapText="1"/>
    </xf>
    <xf numFmtId="2" fontId="11" fillId="0" borderId="5" xfId="0" applyNumberFormat="1" applyFont="1" applyFill="1" applyBorder="1" applyAlignment="1">
      <alignment horizontal="center" wrapText="1"/>
    </xf>
    <xf numFmtId="2" fontId="11" fillId="0" borderId="6" xfId="0" applyNumberFormat="1" applyFont="1" applyFill="1" applyBorder="1" applyAlignment="1">
      <alignment horizontal="center" wrapText="1"/>
    </xf>
    <xf numFmtId="2" fontId="11" fillId="0" borderId="0" xfId="0" applyNumberFormat="1" applyFont="1" applyFill="1" applyAlignment="1">
      <alignment horizontal="center" wrapText="1"/>
    </xf>
    <xf numFmtId="0" fontId="12" fillId="0" borderId="0" xfId="0" applyFont="1"/>
    <xf numFmtId="0" fontId="8" fillId="0" borderId="0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 wrapText="1"/>
    </xf>
    <xf numFmtId="2" fontId="8" fillId="0" borderId="4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2" fontId="8" fillId="0" borderId="0" xfId="0" applyNumberFormat="1" applyFont="1" applyFill="1" applyAlignment="1">
      <alignment horizontal="center" wrapText="1"/>
    </xf>
    <xf numFmtId="2" fontId="8" fillId="0" borderId="0" xfId="0" applyNumberFormat="1" applyFont="1" applyFill="1" applyAlignment="1">
      <alignment horizontal="left" vertical="top" wrapText="1"/>
    </xf>
    <xf numFmtId="2" fontId="8" fillId="0" borderId="0" xfId="0" applyNumberFormat="1" applyFont="1" applyFill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0"/>
  <sheetViews>
    <sheetView tabSelected="1" view="pageBreakPreview" zoomScale="70" zoomScaleNormal="75" zoomScaleSheetLayoutView="70" workbookViewId="0">
      <selection activeCell="H389" sqref="H389"/>
    </sheetView>
  </sheetViews>
  <sheetFormatPr defaultRowHeight="15" x14ac:dyDescent="0.25"/>
  <cols>
    <col min="1" max="1" width="26.5703125" style="17" customWidth="1"/>
    <col min="2" max="2" width="21.28515625" style="17" customWidth="1"/>
    <col min="3" max="3" width="12.85546875" style="17" customWidth="1"/>
    <col min="4" max="5" width="7" style="18" customWidth="1"/>
    <col min="6" max="6" width="8" style="18" customWidth="1"/>
    <col min="7" max="7" width="12.7109375" style="18" customWidth="1"/>
    <col min="8" max="8" width="17" style="17" customWidth="1"/>
    <col min="11" max="105" width="9.140625" style="9"/>
  </cols>
  <sheetData>
    <row r="1" spans="1:167" ht="15" customHeight="1" x14ac:dyDescent="0.25">
      <c r="A1" s="17" t="s">
        <v>145</v>
      </c>
      <c r="E1" s="152" t="s">
        <v>148</v>
      </c>
      <c r="F1" s="152"/>
      <c r="G1" s="152"/>
      <c r="H1" s="19"/>
      <c r="I1" s="9"/>
      <c r="J1" s="9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</row>
    <row r="2" spans="1:167" ht="65.25" customHeight="1" x14ac:dyDescent="0.25">
      <c r="A2" s="17" t="s">
        <v>160</v>
      </c>
      <c r="E2" s="153" t="s">
        <v>153</v>
      </c>
      <c r="F2" s="153"/>
      <c r="G2" s="153"/>
      <c r="H2" s="19"/>
      <c r="I2" s="9"/>
      <c r="J2" s="9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</row>
    <row r="3" spans="1:167" x14ac:dyDescent="0.25">
      <c r="A3" s="19" t="s">
        <v>149</v>
      </c>
      <c r="B3" s="19"/>
      <c r="C3" s="20"/>
      <c r="D3" s="21"/>
      <c r="E3" s="154" t="s">
        <v>154</v>
      </c>
      <c r="F3" s="154"/>
      <c r="G3" s="154"/>
      <c r="H3" s="19"/>
      <c r="I3" s="9"/>
      <c r="J3" s="9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67" x14ac:dyDescent="0.25">
      <c r="A4" s="19"/>
      <c r="B4" s="19"/>
      <c r="C4" s="20"/>
      <c r="D4" s="21"/>
      <c r="E4" s="154" t="s">
        <v>223</v>
      </c>
      <c r="F4" s="154"/>
      <c r="G4" s="154"/>
      <c r="H4" s="19"/>
      <c r="I4" s="9"/>
      <c r="J4" s="9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67" x14ac:dyDescent="0.25">
      <c r="A5" s="19"/>
      <c r="B5" s="19"/>
      <c r="C5" s="20"/>
      <c r="D5" s="21"/>
      <c r="E5" s="21"/>
      <c r="F5" s="21"/>
      <c r="G5" s="2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67" x14ac:dyDescent="0.25">
      <c r="A6" s="19"/>
      <c r="B6" s="19"/>
      <c r="C6" s="22" t="s">
        <v>176</v>
      </c>
      <c r="D6" s="22"/>
      <c r="E6" s="22"/>
      <c r="F6" s="22"/>
      <c r="G6" s="22"/>
      <c r="H6" s="23"/>
      <c r="I6" s="15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67" x14ac:dyDescent="0.25">
      <c r="A7" s="19"/>
      <c r="B7" s="19"/>
      <c r="C7" s="24" t="s">
        <v>123</v>
      </c>
      <c r="D7" s="24"/>
      <c r="E7" s="24"/>
      <c r="F7" s="24"/>
      <c r="G7" s="24"/>
      <c r="H7" s="23"/>
      <c r="I7" s="15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67" x14ac:dyDescent="0.25">
      <c r="A8" s="19"/>
      <c r="B8" s="19"/>
      <c r="C8" s="24" t="s">
        <v>175</v>
      </c>
      <c r="D8" s="24"/>
      <c r="E8" s="24"/>
      <c r="F8" s="24"/>
      <c r="G8" s="24"/>
      <c r="H8" s="23"/>
      <c r="I8" s="15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67" s="4" customFormat="1" ht="22.5" customHeight="1" x14ac:dyDescent="0.25">
      <c r="A9" s="19"/>
      <c r="B9" s="19"/>
      <c r="C9" s="19"/>
      <c r="D9" s="21"/>
      <c r="E9" s="21"/>
      <c r="F9" s="21"/>
      <c r="G9" s="21"/>
      <c r="H9" s="17"/>
      <c r="I9"/>
      <c r="J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167" s="4" customFormat="1" ht="15" customHeight="1" thickBot="1" x14ac:dyDescent="0.3">
      <c r="A10" s="17" t="s">
        <v>0</v>
      </c>
      <c r="B10" s="17"/>
      <c r="C10" s="17"/>
      <c r="D10" s="17"/>
      <c r="E10" s="17"/>
      <c r="F10" s="17"/>
      <c r="G10" s="17"/>
      <c r="H10" s="17"/>
      <c r="I10"/>
      <c r="J1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167" s="4" customFormat="1" ht="24.75" x14ac:dyDescent="0.25">
      <c r="A11" s="25" t="s">
        <v>113</v>
      </c>
      <c r="B11" s="26"/>
      <c r="C11" s="27" t="s">
        <v>109</v>
      </c>
      <c r="D11" s="147" t="s">
        <v>110</v>
      </c>
      <c r="E11" s="148"/>
      <c r="F11" s="149"/>
      <c r="G11" s="28" t="s">
        <v>1</v>
      </c>
      <c r="H11" s="29" t="s">
        <v>111</v>
      </c>
      <c r="I11"/>
      <c r="J11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</row>
    <row r="12" spans="1:167" ht="15.75" thickBot="1" x14ac:dyDescent="0.3">
      <c r="A12" s="30" t="s">
        <v>112</v>
      </c>
      <c r="B12" s="31"/>
      <c r="C12" s="32"/>
      <c r="D12" s="33"/>
      <c r="E12" s="34"/>
      <c r="F12" s="35"/>
      <c r="G12" s="36" t="s">
        <v>2</v>
      </c>
      <c r="H12" s="37"/>
    </row>
    <row r="13" spans="1:167" ht="15.75" thickBot="1" x14ac:dyDescent="0.3">
      <c r="A13" s="38"/>
      <c r="B13" s="39"/>
      <c r="C13" s="40"/>
      <c r="D13" s="41" t="s">
        <v>3</v>
      </c>
      <c r="E13" s="41" t="s">
        <v>4</v>
      </c>
      <c r="F13" s="42" t="s">
        <v>5</v>
      </c>
      <c r="G13" s="42" t="s">
        <v>6</v>
      </c>
      <c r="H13" s="43"/>
    </row>
    <row r="14" spans="1:167" s="4" customFormat="1" x14ac:dyDescent="0.25">
      <c r="A14" s="44"/>
      <c r="B14" s="17" t="s">
        <v>7</v>
      </c>
      <c r="C14" s="45"/>
      <c r="D14" s="46"/>
      <c r="E14" s="46"/>
      <c r="F14" s="47"/>
      <c r="G14" s="48"/>
      <c r="H14" s="37"/>
      <c r="I14"/>
      <c r="J14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</row>
    <row r="15" spans="1:167" s="4" customFormat="1" ht="24.75" x14ac:dyDescent="0.25">
      <c r="A15" s="44" t="s">
        <v>68</v>
      </c>
      <c r="B15" s="17"/>
      <c r="C15" s="45" t="s">
        <v>8</v>
      </c>
      <c r="D15" s="49">
        <v>10</v>
      </c>
      <c r="E15" s="50">
        <v>10</v>
      </c>
      <c r="F15" s="50">
        <v>24.5</v>
      </c>
      <c r="G15" s="49">
        <v>228</v>
      </c>
      <c r="H15" s="37" t="s">
        <v>23</v>
      </c>
      <c r="I15"/>
      <c r="J15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</row>
    <row r="16" spans="1:167" s="4" customFormat="1" x14ac:dyDescent="0.25">
      <c r="A16" s="51" t="s">
        <v>64</v>
      </c>
      <c r="B16" s="19"/>
      <c r="C16" s="52" t="s">
        <v>135</v>
      </c>
      <c r="D16" s="53">
        <v>0.06</v>
      </c>
      <c r="E16" s="54">
        <v>0.02</v>
      </c>
      <c r="F16" s="22">
        <v>4.99</v>
      </c>
      <c r="G16" s="54">
        <v>20</v>
      </c>
      <c r="H16" s="37" t="s">
        <v>130</v>
      </c>
      <c r="I16"/>
      <c r="J16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</row>
    <row r="17" spans="1:167" s="4" customFormat="1" ht="29.25" customHeight="1" thickBot="1" x14ac:dyDescent="0.3">
      <c r="A17" s="44" t="s">
        <v>10</v>
      </c>
      <c r="B17" s="17"/>
      <c r="C17" s="55" t="s">
        <v>224</v>
      </c>
      <c r="D17" s="49">
        <v>2.21</v>
      </c>
      <c r="E17" s="50">
        <v>5.13</v>
      </c>
      <c r="F17" s="130">
        <v>15.16</v>
      </c>
      <c r="G17" s="49">
        <v>115.5</v>
      </c>
      <c r="H17" s="37" t="s">
        <v>11</v>
      </c>
      <c r="I17"/>
      <c r="J17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</row>
    <row r="18" spans="1:167" s="4" customFormat="1" ht="15.75" thickBot="1" x14ac:dyDescent="0.3">
      <c r="A18" s="57" t="s">
        <v>12</v>
      </c>
      <c r="B18" s="58"/>
      <c r="C18" s="59">
        <v>425</v>
      </c>
      <c r="D18" s="41">
        <f>SUM(D14:D17)</f>
        <v>12.27</v>
      </c>
      <c r="E18" s="41">
        <f>SUM(E14:E17)</f>
        <v>15.149999999999999</v>
      </c>
      <c r="F18" s="41">
        <f>SUM(F14:F17)</f>
        <v>44.650000000000006</v>
      </c>
      <c r="G18" s="41">
        <f>SUM(G14:G17)</f>
        <v>363.5</v>
      </c>
      <c r="H18" s="43"/>
      <c r="I18"/>
      <c r="J18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</row>
    <row r="19" spans="1:167" s="4" customFormat="1" x14ac:dyDescent="0.25">
      <c r="A19" s="44" t="s">
        <v>13</v>
      </c>
      <c r="B19" s="17"/>
      <c r="C19" s="45">
        <v>125</v>
      </c>
      <c r="D19" s="49">
        <v>0.9</v>
      </c>
      <c r="E19" s="50">
        <v>0.08</v>
      </c>
      <c r="F19" s="130">
        <v>21</v>
      </c>
      <c r="G19" s="50">
        <v>84</v>
      </c>
      <c r="H19" s="37" t="s">
        <v>140</v>
      </c>
      <c r="I19"/>
      <c r="J1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s="4" customFormat="1" ht="15.75" thickBot="1" x14ac:dyDescent="0.3">
      <c r="A20" s="44" t="s">
        <v>79</v>
      </c>
      <c r="B20" s="17"/>
      <c r="C20" s="45"/>
      <c r="D20" s="49"/>
      <c r="E20" s="50"/>
      <c r="F20" s="130"/>
      <c r="G20" s="50"/>
      <c r="H20" s="37"/>
      <c r="I20"/>
      <c r="J2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s="4" customFormat="1" ht="15.75" thickBot="1" x14ac:dyDescent="0.3">
      <c r="A21" s="57" t="s">
        <v>12</v>
      </c>
      <c r="B21" s="58"/>
      <c r="C21" s="59">
        <f>SUM(C19:C19)</f>
        <v>125</v>
      </c>
      <c r="D21" s="41">
        <f>SUM(D19)</f>
        <v>0.9</v>
      </c>
      <c r="E21" s="41">
        <f>SUM(E19)</f>
        <v>0.08</v>
      </c>
      <c r="F21" s="41">
        <f>SUM(F19)</f>
        <v>21</v>
      </c>
      <c r="G21" s="41">
        <f>SUM(G19)</f>
        <v>84</v>
      </c>
      <c r="H21" s="43"/>
      <c r="I21"/>
      <c r="J21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</row>
    <row r="22" spans="1:167" s="5" customFormat="1" ht="15.75" thickBot="1" x14ac:dyDescent="0.3">
      <c r="A22" s="60"/>
      <c r="B22" s="61"/>
      <c r="C22" s="62">
        <v>550</v>
      </c>
      <c r="D22" s="128">
        <f>D18+D21</f>
        <v>13.17</v>
      </c>
      <c r="E22" s="128">
        <f>E18+E21</f>
        <v>15.229999999999999</v>
      </c>
      <c r="F22" s="128">
        <f>F18+F21</f>
        <v>65.650000000000006</v>
      </c>
      <c r="G22" s="128">
        <f>G18+G21</f>
        <v>447.5</v>
      </c>
      <c r="H22" s="37"/>
      <c r="I22"/>
      <c r="J2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</row>
    <row r="23" spans="1:167" s="6" customFormat="1" x14ac:dyDescent="0.25">
      <c r="A23" s="60"/>
      <c r="B23" s="61" t="s">
        <v>14</v>
      </c>
      <c r="C23" s="62"/>
      <c r="D23" s="128"/>
      <c r="E23" s="63"/>
      <c r="F23" s="129"/>
      <c r="G23" s="128"/>
      <c r="H23" s="37"/>
      <c r="I23"/>
      <c r="J2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</row>
    <row r="24" spans="1:167" s="6" customFormat="1" x14ac:dyDescent="0.25">
      <c r="A24" s="44" t="s">
        <v>198</v>
      </c>
      <c r="B24" s="17"/>
      <c r="C24" s="45">
        <v>50</v>
      </c>
      <c r="D24" s="130">
        <v>0.95</v>
      </c>
      <c r="E24" s="50">
        <v>3.02</v>
      </c>
      <c r="F24" s="130">
        <v>7.9</v>
      </c>
      <c r="G24" s="49">
        <v>63</v>
      </c>
      <c r="H24" s="37" t="s">
        <v>199</v>
      </c>
      <c r="I24"/>
      <c r="J24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 s="2" customFormat="1" ht="24.75" x14ac:dyDescent="0.25">
      <c r="A25" s="44" t="s">
        <v>206</v>
      </c>
      <c r="B25" s="17"/>
      <c r="C25" s="45" t="s">
        <v>44</v>
      </c>
      <c r="D25" s="130">
        <v>3.95</v>
      </c>
      <c r="E25" s="50">
        <v>5.93</v>
      </c>
      <c r="F25" s="130">
        <v>15.6</v>
      </c>
      <c r="G25" s="49">
        <v>136.16</v>
      </c>
      <c r="H25" s="37" t="s">
        <v>89</v>
      </c>
      <c r="I25"/>
      <c r="J25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 s="2" customFormat="1" ht="36.75" x14ac:dyDescent="0.25">
      <c r="A26" s="44" t="s">
        <v>185</v>
      </c>
      <c r="B26" s="17"/>
      <c r="C26" s="45" t="s">
        <v>186</v>
      </c>
      <c r="D26" s="45">
        <v>6.2</v>
      </c>
      <c r="E26" s="64">
        <v>6.5</v>
      </c>
      <c r="F26" s="45">
        <v>5</v>
      </c>
      <c r="G26" s="64">
        <v>103</v>
      </c>
      <c r="H26" s="37" t="s">
        <v>205</v>
      </c>
      <c r="I26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 s="2" customFormat="1" x14ac:dyDescent="0.25">
      <c r="A27" s="44" t="s">
        <v>126</v>
      </c>
      <c r="B27" s="17"/>
      <c r="C27" s="45" t="s">
        <v>150</v>
      </c>
      <c r="D27" s="50">
        <v>6.2</v>
      </c>
      <c r="E27" s="50">
        <v>5.8</v>
      </c>
      <c r="F27" s="50">
        <v>38</v>
      </c>
      <c r="G27" s="49">
        <v>229</v>
      </c>
      <c r="H27" s="87" t="s">
        <v>141</v>
      </c>
      <c r="I27"/>
      <c r="J27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 s="4" customFormat="1" x14ac:dyDescent="0.25">
      <c r="A28" s="44" t="s">
        <v>28</v>
      </c>
      <c r="B28" s="17"/>
      <c r="C28" s="45">
        <v>180</v>
      </c>
      <c r="D28" s="49"/>
      <c r="E28" s="50"/>
      <c r="F28" s="130">
        <v>10</v>
      </c>
      <c r="G28" s="49">
        <v>40</v>
      </c>
      <c r="H28" s="37" t="s">
        <v>95</v>
      </c>
      <c r="I28"/>
      <c r="J28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</row>
    <row r="29" spans="1:167" s="4" customFormat="1" x14ac:dyDescent="0.25">
      <c r="A29" s="44" t="s">
        <v>16</v>
      </c>
      <c r="B29" s="17"/>
      <c r="C29" s="45">
        <v>23</v>
      </c>
      <c r="D29" s="50">
        <v>1.8</v>
      </c>
      <c r="E29" s="130">
        <v>0.23</v>
      </c>
      <c r="F29" s="50">
        <v>11.3</v>
      </c>
      <c r="G29" s="130">
        <v>54.5</v>
      </c>
      <c r="H29" s="37"/>
      <c r="I29"/>
      <c r="J2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</row>
    <row r="30" spans="1:167" s="4" customFormat="1" ht="15.75" thickBot="1" x14ac:dyDescent="0.3">
      <c r="A30" s="65" t="s">
        <v>18</v>
      </c>
      <c r="B30" s="66"/>
      <c r="C30" s="67">
        <v>37.5</v>
      </c>
      <c r="D30" s="67">
        <v>1.8</v>
      </c>
      <c r="E30" s="67">
        <v>0.4</v>
      </c>
      <c r="F30" s="67">
        <v>18</v>
      </c>
      <c r="G30" s="67">
        <v>82.5</v>
      </c>
      <c r="H30" s="68"/>
      <c r="I30"/>
      <c r="J30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</row>
    <row r="31" spans="1:167" s="4" customFormat="1" ht="15.75" thickBot="1" x14ac:dyDescent="0.3">
      <c r="A31" s="57" t="s">
        <v>12</v>
      </c>
      <c r="B31" s="58"/>
      <c r="C31" s="59">
        <v>718.5</v>
      </c>
      <c r="D31" s="42">
        <f>SUM(D24:D30)</f>
        <v>20.900000000000002</v>
      </c>
      <c r="E31" s="42">
        <f>SUM(E24:E30)</f>
        <v>21.88</v>
      </c>
      <c r="F31" s="42">
        <f>SUM(F24:F30)</f>
        <v>105.8</v>
      </c>
      <c r="G31" s="42">
        <f>SUM(G24:G30)</f>
        <v>708.16</v>
      </c>
      <c r="H31" s="43"/>
      <c r="I31"/>
      <c r="J31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</row>
    <row r="32" spans="1:167" s="4" customFormat="1" x14ac:dyDescent="0.25">
      <c r="A32" s="60"/>
      <c r="B32" s="61" t="s">
        <v>19</v>
      </c>
      <c r="C32" s="62"/>
      <c r="D32" s="63"/>
      <c r="E32" s="63"/>
      <c r="F32" s="63"/>
      <c r="G32" s="128"/>
      <c r="H32" s="37"/>
      <c r="I32"/>
      <c r="J3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</row>
    <row r="33" spans="1:167" s="4" customFormat="1" x14ac:dyDescent="0.25">
      <c r="A33" s="44" t="s">
        <v>20</v>
      </c>
      <c r="B33" s="17"/>
      <c r="C33" s="45">
        <v>100</v>
      </c>
      <c r="D33" s="49">
        <v>0.4</v>
      </c>
      <c r="E33" s="50">
        <v>0.4</v>
      </c>
      <c r="F33" s="134">
        <v>12</v>
      </c>
      <c r="G33" s="50">
        <v>53.2</v>
      </c>
      <c r="H33" s="37" t="s">
        <v>142</v>
      </c>
      <c r="I33"/>
      <c r="J33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</row>
    <row r="34" spans="1:167" s="8" customFormat="1" x14ac:dyDescent="0.25">
      <c r="A34" s="44" t="s">
        <v>78</v>
      </c>
      <c r="B34" s="17"/>
      <c r="C34" s="45"/>
      <c r="D34" s="49"/>
      <c r="E34" s="50"/>
      <c r="F34" s="130"/>
      <c r="G34" s="50"/>
      <c r="H34" s="37"/>
      <c r="I34"/>
      <c r="J34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</row>
    <row r="35" spans="1:167" s="8" customFormat="1" x14ac:dyDescent="0.25">
      <c r="A35" s="44" t="s">
        <v>34</v>
      </c>
      <c r="B35" s="17"/>
      <c r="C35" s="45">
        <v>120</v>
      </c>
      <c r="D35" s="64">
        <v>4.1100000000000003</v>
      </c>
      <c r="E35" s="45">
        <v>3</v>
      </c>
      <c r="F35" s="64">
        <v>5.45</v>
      </c>
      <c r="G35" s="45">
        <v>67.739999999999995</v>
      </c>
      <c r="H35" s="37" t="s">
        <v>63</v>
      </c>
      <c r="I35"/>
      <c r="J35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</row>
    <row r="36" spans="1:167" s="8" customFormat="1" ht="24.75" x14ac:dyDescent="0.25">
      <c r="A36" s="44" t="s">
        <v>35</v>
      </c>
      <c r="B36" s="17"/>
      <c r="C36" s="45">
        <v>50</v>
      </c>
      <c r="D36" s="50">
        <v>4.9000000000000004</v>
      </c>
      <c r="E36" s="130">
        <v>5</v>
      </c>
      <c r="F36" s="50">
        <v>38</v>
      </c>
      <c r="G36" s="130">
        <v>217</v>
      </c>
      <c r="H36" s="69" t="s">
        <v>177</v>
      </c>
      <c r="I36"/>
      <c r="J36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</row>
    <row r="37" spans="1:167" s="8" customFormat="1" ht="15.75" thickBot="1" x14ac:dyDescent="0.3">
      <c r="A37" s="83" t="s">
        <v>179</v>
      </c>
      <c r="B37" s="17"/>
      <c r="C37" s="45">
        <v>180</v>
      </c>
      <c r="D37" s="70">
        <v>0.6</v>
      </c>
      <c r="E37" s="84">
        <v>0.06</v>
      </c>
      <c r="F37" s="85">
        <v>15</v>
      </c>
      <c r="G37" s="86">
        <v>62.5</v>
      </c>
      <c r="H37" s="135" t="s">
        <v>180</v>
      </c>
      <c r="I37"/>
      <c r="J37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</row>
    <row r="38" spans="1:167" s="1" customFormat="1" ht="22.5" customHeight="1" thickBot="1" x14ac:dyDescent="0.3">
      <c r="A38" s="71" t="s">
        <v>12</v>
      </c>
      <c r="B38" s="72"/>
      <c r="C38" s="73">
        <v>450</v>
      </c>
      <c r="D38" s="74">
        <f>SUM(D33:D37)</f>
        <v>10.01</v>
      </c>
      <c r="E38" s="74">
        <f>SUM(E33:E37)</f>
        <v>8.4600000000000009</v>
      </c>
      <c r="F38" s="74">
        <f>SUM(F33:F37)</f>
        <v>70.45</v>
      </c>
      <c r="G38" s="74">
        <f>SUM(G33:G37)</f>
        <v>400.44</v>
      </c>
      <c r="H38" s="43"/>
      <c r="I38"/>
      <c r="J38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</row>
    <row r="39" spans="1:167" s="1" customFormat="1" ht="22.5" customHeight="1" thickBot="1" x14ac:dyDescent="0.3">
      <c r="A39" s="57" t="s">
        <v>24</v>
      </c>
      <c r="B39" s="58"/>
      <c r="C39" s="75">
        <f>C18+C21+C31+C38</f>
        <v>1718.5</v>
      </c>
      <c r="D39" s="75">
        <f>D18+D21+D31+D38</f>
        <v>44.08</v>
      </c>
      <c r="E39" s="75">
        <f>E18+E21+E31+E38</f>
        <v>45.57</v>
      </c>
      <c r="F39" s="75">
        <f>F18+F21+F31+F38</f>
        <v>241.89999999999998</v>
      </c>
      <c r="G39" s="75">
        <f>G18+G21+G31+G38</f>
        <v>1556.1</v>
      </c>
      <c r="H39" s="29"/>
      <c r="I39"/>
      <c r="J3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</row>
    <row r="40" spans="1:167" s="1" customFormat="1" ht="15" customHeight="1" x14ac:dyDescent="0.25">
      <c r="A40" s="17"/>
      <c r="B40" s="17"/>
      <c r="C40" s="76"/>
      <c r="D40" s="130"/>
      <c r="E40" s="130"/>
      <c r="F40" s="130"/>
      <c r="G40" s="129"/>
      <c r="H40" s="61"/>
      <c r="I40"/>
      <c r="J40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</row>
    <row r="41" spans="1:167" s="1" customFormat="1" ht="15.75" thickBot="1" x14ac:dyDescent="0.3">
      <c r="A41" s="17" t="s">
        <v>25</v>
      </c>
      <c r="B41" s="17"/>
      <c r="C41" s="17"/>
      <c r="D41" s="18"/>
      <c r="E41" s="18"/>
      <c r="F41" s="18"/>
      <c r="G41" s="77"/>
      <c r="H41" s="66"/>
      <c r="I41"/>
      <c r="J41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</row>
    <row r="42" spans="1:167" ht="24.75" x14ac:dyDescent="0.25">
      <c r="A42" s="25" t="s">
        <v>113</v>
      </c>
      <c r="B42" s="26"/>
      <c r="C42" s="27" t="s">
        <v>109</v>
      </c>
      <c r="D42" s="147" t="s">
        <v>110</v>
      </c>
      <c r="E42" s="148"/>
      <c r="F42" s="149"/>
      <c r="G42" s="128" t="s">
        <v>1</v>
      </c>
      <c r="H42" s="29" t="s">
        <v>111</v>
      </c>
    </row>
    <row r="43" spans="1:167" ht="15.75" thickBot="1" x14ac:dyDescent="0.3">
      <c r="A43" s="30" t="s">
        <v>112</v>
      </c>
      <c r="B43" s="31"/>
      <c r="C43" s="32"/>
      <c r="D43" s="33"/>
      <c r="E43" s="34"/>
      <c r="F43" s="35"/>
      <c r="G43" s="36" t="s">
        <v>2</v>
      </c>
      <c r="H43" s="37"/>
    </row>
    <row r="44" spans="1:167" s="10" customFormat="1" ht="15.75" thickBot="1" x14ac:dyDescent="0.3">
      <c r="A44" s="38"/>
      <c r="B44" s="39"/>
      <c r="C44" s="40"/>
      <c r="D44" s="41" t="s">
        <v>3</v>
      </c>
      <c r="E44" s="41" t="s">
        <v>4</v>
      </c>
      <c r="F44" s="42" t="s">
        <v>5</v>
      </c>
      <c r="G44" s="42" t="s">
        <v>6</v>
      </c>
      <c r="H44" s="43"/>
      <c r="I44"/>
      <c r="J44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 s="10" customFormat="1" x14ac:dyDescent="0.25">
      <c r="A45" s="60"/>
      <c r="B45" s="61" t="s">
        <v>7</v>
      </c>
      <c r="C45" s="62"/>
      <c r="D45" s="78"/>
      <c r="E45" s="79"/>
      <c r="F45" s="79"/>
      <c r="G45" s="78"/>
      <c r="H45" s="37"/>
      <c r="I45"/>
      <c r="J45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</row>
    <row r="46" spans="1:167" s="10" customFormat="1" ht="24.75" x14ac:dyDescent="0.25">
      <c r="A46" s="44" t="s">
        <v>43</v>
      </c>
      <c r="B46" s="17"/>
      <c r="C46" s="45" t="s">
        <v>8</v>
      </c>
      <c r="D46" s="49">
        <v>5.2</v>
      </c>
      <c r="E46" s="50">
        <v>5.8</v>
      </c>
      <c r="F46" s="50">
        <v>25.2</v>
      </c>
      <c r="G46" s="49">
        <v>173.8</v>
      </c>
      <c r="H46" s="37" t="s">
        <v>73</v>
      </c>
      <c r="I46"/>
      <c r="J46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</row>
    <row r="47" spans="1:167" s="10" customFormat="1" ht="24.75" x14ac:dyDescent="0.25">
      <c r="A47" s="44" t="s">
        <v>26</v>
      </c>
      <c r="B47" s="17"/>
      <c r="C47" s="45">
        <v>180</v>
      </c>
      <c r="D47" s="49">
        <v>2.4166666666666665</v>
      </c>
      <c r="E47" s="50">
        <v>2.5833333333333335</v>
      </c>
      <c r="F47" s="50">
        <v>13.608333333333333</v>
      </c>
      <c r="G47" s="49">
        <v>87.3</v>
      </c>
      <c r="H47" s="37" t="s">
        <v>178</v>
      </c>
      <c r="I47"/>
      <c r="J47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 s="4" customFormat="1" ht="15.75" thickBot="1" x14ac:dyDescent="0.3">
      <c r="A48" s="44" t="s">
        <v>27</v>
      </c>
      <c r="B48" s="17"/>
      <c r="C48" s="55" t="s">
        <v>225</v>
      </c>
      <c r="D48" s="49">
        <v>4.57</v>
      </c>
      <c r="E48" s="50">
        <v>6.85</v>
      </c>
      <c r="F48" s="130">
        <v>14.66</v>
      </c>
      <c r="G48" s="49">
        <v>139.41999999999999</v>
      </c>
      <c r="H48" s="37" t="s">
        <v>122</v>
      </c>
      <c r="I48"/>
      <c r="J48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s="4" customFormat="1" ht="15.75" thickBot="1" x14ac:dyDescent="0.3">
      <c r="A49" s="57" t="s">
        <v>12</v>
      </c>
      <c r="B49" s="58"/>
      <c r="C49" s="59">
        <v>425</v>
      </c>
      <c r="D49" s="42">
        <f>SUM(D45:D48)</f>
        <v>12.186666666666667</v>
      </c>
      <c r="E49" s="42">
        <f>SUM(E45:E48)</f>
        <v>15.233333333333333</v>
      </c>
      <c r="F49" s="42">
        <f>SUM(F45:F48)</f>
        <v>53.468333333333334</v>
      </c>
      <c r="G49" s="42">
        <f>SUM(G45:G48)</f>
        <v>400.52</v>
      </c>
      <c r="H49" s="43"/>
      <c r="I49"/>
      <c r="J4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s="4" customFormat="1" x14ac:dyDescent="0.25">
      <c r="A50" s="44" t="s">
        <v>20</v>
      </c>
      <c r="B50" s="17"/>
      <c r="C50" s="45">
        <v>100</v>
      </c>
      <c r="D50" s="49">
        <v>1.2</v>
      </c>
      <c r="E50" s="50">
        <v>0.34</v>
      </c>
      <c r="F50" s="132">
        <v>10.5</v>
      </c>
      <c r="G50" s="50">
        <v>49</v>
      </c>
      <c r="H50" s="37" t="s">
        <v>142</v>
      </c>
      <c r="I50"/>
      <c r="J5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s="4" customFormat="1" ht="15.75" thickBot="1" x14ac:dyDescent="0.3">
      <c r="A51" s="44" t="s">
        <v>77</v>
      </c>
      <c r="B51" s="17"/>
      <c r="C51" s="45"/>
      <c r="D51" s="49"/>
      <c r="E51" s="50"/>
      <c r="F51" s="130"/>
      <c r="G51" s="50"/>
      <c r="H51" s="37"/>
      <c r="I51"/>
      <c r="J51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s="6" customFormat="1" ht="15.75" thickBot="1" x14ac:dyDescent="0.3">
      <c r="A52" s="57" t="s">
        <v>12</v>
      </c>
      <c r="B52" s="58"/>
      <c r="C52" s="59">
        <f>SUM(C50)</f>
        <v>100</v>
      </c>
      <c r="D52" s="41">
        <f>SUM(D50)</f>
        <v>1.2</v>
      </c>
      <c r="E52" s="41">
        <f>SUM(E50)</f>
        <v>0.34</v>
      </c>
      <c r="F52" s="41">
        <f>SUM(F50)</f>
        <v>10.5</v>
      </c>
      <c r="G52" s="41">
        <f>SUM(G50)</f>
        <v>49</v>
      </c>
      <c r="H52" s="43"/>
      <c r="I52"/>
      <c r="J52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</row>
    <row r="53" spans="1:167" s="4" customFormat="1" ht="15.75" thickBot="1" x14ac:dyDescent="0.3">
      <c r="A53" s="60"/>
      <c r="B53" s="61"/>
      <c r="C53" s="62">
        <v>525</v>
      </c>
      <c r="D53" s="128">
        <f>D49+D52</f>
        <v>13.386666666666667</v>
      </c>
      <c r="E53" s="128">
        <f>E49+E52</f>
        <v>15.573333333333332</v>
      </c>
      <c r="F53" s="128">
        <f>F49+F52</f>
        <v>63.968333333333334</v>
      </c>
      <c r="G53" s="128">
        <f>G49+G52</f>
        <v>449.52</v>
      </c>
      <c r="H53" s="37"/>
      <c r="I53"/>
      <c r="J53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s="4" customFormat="1" x14ac:dyDescent="0.25">
      <c r="A54" s="60"/>
      <c r="B54" s="61" t="s">
        <v>14</v>
      </c>
      <c r="C54" s="62"/>
      <c r="D54" s="128"/>
      <c r="E54" s="128"/>
      <c r="F54" s="63"/>
      <c r="G54" s="128"/>
      <c r="H54" s="37"/>
      <c r="I54"/>
      <c r="J54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s="11" customFormat="1" x14ac:dyDescent="0.25">
      <c r="A55" s="44" t="s">
        <v>161</v>
      </c>
      <c r="B55" s="17"/>
      <c r="C55" s="45">
        <v>50</v>
      </c>
      <c r="D55" s="130">
        <v>0.6</v>
      </c>
      <c r="E55" s="50">
        <v>2.5</v>
      </c>
      <c r="F55" s="130">
        <v>4.2</v>
      </c>
      <c r="G55" s="49">
        <v>42</v>
      </c>
      <c r="H55" s="37" t="s">
        <v>162</v>
      </c>
      <c r="I55"/>
      <c r="J55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s="11" customFormat="1" ht="28.5" customHeight="1" x14ac:dyDescent="0.25">
      <c r="A56" s="44" t="s">
        <v>203</v>
      </c>
      <c r="B56" s="17"/>
      <c r="C56" s="45" t="s">
        <v>87</v>
      </c>
      <c r="D56" s="49">
        <v>3.58</v>
      </c>
      <c r="E56" s="50">
        <v>7.98</v>
      </c>
      <c r="F56" s="130">
        <v>20.149999999999999</v>
      </c>
      <c r="G56" s="49">
        <v>166.77</v>
      </c>
      <c r="H56" s="37" t="s">
        <v>204</v>
      </c>
      <c r="I56"/>
      <c r="J56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s="11" customFormat="1" ht="24.75" x14ac:dyDescent="0.25">
      <c r="A57" s="51" t="s">
        <v>221</v>
      </c>
      <c r="B57" s="17"/>
      <c r="C57" s="45">
        <v>70</v>
      </c>
      <c r="D57" s="130">
        <v>10.1</v>
      </c>
      <c r="E57" s="50">
        <v>6.8</v>
      </c>
      <c r="F57" s="130">
        <v>17</v>
      </c>
      <c r="G57" s="49">
        <v>170</v>
      </c>
      <c r="H57" s="37" t="s">
        <v>222</v>
      </c>
      <c r="I57"/>
      <c r="J57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s="11" customFormat="1" x14ac:dyDescent="0.25">
      <c r="A58" s="44" t="s">
        <v>37</v>
      </c>
      <c r="B58" s="17"/>
      <c r="C58" s="45">
        <v>130</v>
      </c>
      <c r="D58" s="130">
        <v>3.7</v>
      </c>
      <c r="E58" s="50">
        <v>4.4400000000000004</v>
      </c>
      <c r="F58" s="130">
        <v>25</v>
      </c>
      <c r="G58" s="49">
        <v>155</v>
      </c>
      <c r="H58" s="37" t="s">
        <v>97</v>
      </c>
      <c r="I58"/>
      <c r="J58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s="11" customFormat="1" x14ac:dyDescent="0.25">
      <c r="A59" s="44" t="s">
        <v>69</v>
      </c>
      <c r="B59" s="17"/>
      <c r="C59" s="45">
        <v>180</v>
      </c>
      <c r="D59" s="49">
        <v>0.1</v>
      </c>
      <c r="E59" s="50">
        <v>0.1</v>
      </c>
      <c r="F59" s="50">
        <v>11.8</v>
      </c>
      <c r="G59" s="50">
        <v>49</v>
      </c>
      <c r="H59" s="37" t="s">
        <v>103</v>
      </c>
      <c r="I59"/>
      <c r="J5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s="11" customFormat="1" x14ac:dyDescent="0.25">
      <c r="A60" s="44" t="s">
        <v>16</v>
      </c>
      <c r="B60" s="17"/>
      <c r="C60" s="45">
        <v>23</v>
      </c>
      <c r="D60" s="50">
        <v>1.8</v>
      </c>
      <c r="E60" s="130">
        <v>0.23</v>
      </c>
      <c r="F60" s="50">
        <v>11.3</v>
      </c>
      <c r="G60" s="130">
        <v>54.5</v>
      </c>
      <c r="H60" s="37"/>
      <c r="I60"/>
      <c r="J6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s="11" customFormat="1" ht="15.75" thickBot="1" x14ac:dyDescent="0.3">
      <c r="A61" s="65" t="s">
        <v>18</v>
      </c>
      <c r="B61" s="66"/>
      <c r="C61" s="67">
        <v>37.5</v>
      </c>
      <c r="D61" s="67">
        <v>1.8</v>
      </c>
      <c r="E61" s="67">
        <v>0.4</v>
      </c>
      <c r="F61" s="67">
        <v>18</v>
      </c>
      <c r="G61" s="67">
        <v>82.5</v>
      </c>
      <c r="H61" s="68"/>
      <c r="I61"/>
      <c r="J6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ht="15.75" thickBot="1" x14ac:dyDescent="0.3">
      <c r="A62" s="57" t="s">
        <v>12</v>
      </c>
      <c r="B62" s="58"/>
      <c r="C62" s="59">
        <v>711.5</v>
      </c>
      <c r="D62" s="42">
        <f>SUM(D55:D61)</f>
        <v>21.680000000000003</v>
      </c>
      <c r="E62" s="42">
        <f>SUM(E55:E61)</f>
        <v>22.450000000000003</v>
      </c>
      <c r="F62" s="42">
        <f>SUM(F55:F61)</f>
        <v>107.44999999999999</v>
      </c>
      <c r="G62" s="42">
        <f>SUM(G55:G61)</f>
        <v>719.77</v>
      </c>
      <c r="H62" s="37"/>
    </row>
    <row r="63" spans="1:167" x14ac:dyDescent="0.25">
      <c r="A63" s="51"/>
      <c r="B63" s="19" t="s">
        <v>19</v>
      </c>
      <c r="C63" s="80"/>
      <c r="D63" s="54"/>
      <c r="E63" s="54"/>
      <c r="F63" s="54"/>
      <c r="G63" s="54"/>
      <c r="H63" s="29"/>
    </row>
    <row r="64" spans="1:167" x14ac:dyDescent="0.25">
      <c r="A64" s="44" t="s">
        <v>29</v>
      </c>
      <c r="C64" s="45">
        <v>10</v>
      </c>
      <c r="D64" s="50">
        <v>3.86</v>
      </c>
      <c r="E64" s="132">
        <v>3.38</v>
      </c>
      <c r="F64" s="50">
        <v>32</v>
      </c>
      <c r="G64" s="132">
        <v>168</v>
      </c>
      <c r="H64" s="136"/>
    </row>
    <row r="65" spans="1:167" x14ac:dyDescent="0.25">
      <c r="A65" s="44" t="s">
        <v>85</v>
      </c>
      <c r="C65" s="45"/>
      <c r="D65" s="49"/>
      <c r="E65" s="132"/>
      <c r="F65" s="132"/>
      <c r="G65" s="132"/>
      <c r="H65" s="136"/>
    </row>
    <row r="66" spans="1:167" x14ac:dyDescent="0.25">
      <c r="A66" s="44" t="s">
        <v>137</v>
      </c>
      <c r="C66" s="45">
        <v>120</v>
      </c>
      <c r="D66" s="130">
        <v>3.4</v>
      </c>
      <c r="E66" s="50">
        <v>3</v>
      </c>
      <c r="F66" s="130">
        <v>5.7</v>
      </c>
      <c r="G66" s="50">
        <v>63.4</v>
      </c>
      <c r="H66" s="37" t="s">
        <v>138</v>
      </c>
    </row>
    <row r="67" spans="1:167" ht="27" customHeight="1" x14ac:dyDescent="0.25">
      <c r="A67" s="44" t="s">
        <v>226</v>
      </c>
      <c r="C67" s="45" t="s">
        <v>49</v>
      </c>
      <c r="D67" s="131">
        <v>9</v>
      </c>
      <c r="E67" s="54">
        <v>12.5</v>
      </c>
      <c r="F67" s="131">
        <v>24</v>
      </c>
      <c r="G67" s="54">
        <v>245</v>
      </c>
      <c r="H67" s="37" t="s">
        <v>182</v>
      </c>
    </row>
    <row r="68" spans="1:167" ht="23.25" customHeight="1" thickBot="1" x14ac:dyDescent="0.3">
      <c r="A68" s="44" t="s">
        <v>31</v>
      </c>
      <c r="C68" s="55" t="s">
        <v>165</v>
      </c>
      <c r="D68" s="49">
        <v>0.12</v>
      </c>
      <c r="E68" s="50">
        <v>0.01</v>
      </c>
      <c r="F68" s="130">
        <v>10.199999999999999</v>
      </c>
      <c r="G68" s="49">
        <v>41</v>
      </c>
      <c r="H68" s="37" t="s">
        <v>65</v>
      </c>
    </row>
    <row r="69" spans="1:167" ht="22.5" customHeight="1" thickBot="1" x14ac:dyDescent="0.3">
      <c r="A69" s="71" t="s">
        <v>12</v>
      </c>
      <c r="B69" s="72"/>
      <c r="C69" s="73">
        <v>490</v>
      </c>
      <c r="D69" s="74">
        <f>SUM(D64:D68)</f>
        <v>16.38</v>
      </c>
      <c r="E69" s="74">
        <f>SUM(E64:E68)</f>
        <v>18.89</v>
      </c>
      <c r="F69" s="74">
        <f>SUM(F64:F68)</f>
        <v>71.900000000000006</v>
      </c>
      <c r="G69" s="74">
        <f>SUM(G64:G68)</f>
        <v>517.4</v>
      </c>
      <c r="H69" s="43"/>
    </row>
    <row r="70" spans="1:167" ht="15" customHeight="1" thickBot="1" x14ac:dyDescent="0.3">
      <c r="A70" s="57" t="s">
        <v>24</v>
      </c>
      <c r="B70" s="58"/>
      <c r="C70" s="41">
        <f>C49+C52+C62+C69</f>
        <v>1726.5</v>
      </c>
      <c r="D70" s="41">
        <f>D49+D52+D62+D69</f>
        <v>51.446666666666673</v>
      </c>
      <c r="E70" s="41">
        <f>E49+E52+E62+E69</f>
        <v>56.913333333333334</v>
      </c>
      <c r="F70" s="41">
        <f>F49+F52+F62+F69</f>
        <v>243.31833333333333</v>
      </c>
      <c r="G70" s="41">
        <f>G49+G52+G62+G69</f>
        <v>1686.69</v>
      </c>
      <c r="H70" s="43"/>
    </row>
    <row r="71" spans="1:167" x14ac:dyDescent="0.25">
      <c r="C71" s="81"/>
      <c r="D71" s="130"/>
      <c r="E71" s="130"/>
      <c r="F71" s="130"/>
      <c r="G71" s="129"/>
      <c r="H71" s="61"/>
    </row>
    <row r="72" spans="1:167" ht="15.75" thickBot="1" x14ac:dyDescent="0.3">
      <c r="A72" s="17" t="s">
        <v>32</v>
      </c>
      <c r="G72" s="77"/>
      <c r="H72" s="66"/>
    </row>
    <row r="73" spans="1:167" ht="24.75" x14ac:dyDescent="0.25">
      <c r="A73" s="25" t="s">
        <v>113</v>
      </c>
      <c r="B73" s="26"/>
      <c r="C73" s="27" t="s">
        <v>109</v>
      </c>
      <c r="D73" s="147" t="s">
        <v>110</v>
      </c>
      <c r="E73" s="148"/>
      <c r="F73" s="149"/>
      <c r="G73" s="128" t="s">
        <v>1</v>
      </c>
      <c r="H73" s="29" t="s">
        <v>111</v>
      </c>
    </row>
    <row r="74" spans="1:167" ht="15.75" thickBot="1" x14ac:dyDescent="0.3">
      <c r="A74" s="30" t="s">
        <v>112</v>
      </c>
      <c r="B74" s="31"/>
      <c r="C74" s="32"/>
      <c r="D74" s="33"/>
      <c r="E74" s="34"/>
      <c r="F74" s="35"/>
      <c r="G74" s="36" t="s">
        <v>2</v>
      </c>
      <c r="H74" s="37"/>
    </row>
    <row r="75" spans="1:167" ht="15.75" thickBot="1" x14ac:dyDescent="0.3">
      <c r="A75" s="38"/>
      <c r="B75" s="39"/>
      <c r="C75" s="40"/>
      <c r="D75" s="41" t="s">
        <v>3</v>
      </c>
      <c r="E75" s="41" t="s">
        <v>4</v>
      </c>
      <c r="F75" s="42" t="s">
        <v>5</v>
      </c>
      <c r="G75" s="42" t="s">
        <v>6</v>
      </c>
      <c r="H75" s="43"/>
    </row>
    <row r="76" spans="1:167" x14ac:dyDescent="0.25">
      <c r="A76" s="60"/>
      <c r="B76" s="61" t="s">
        <v>7</v>
      </c>
      <c r="C76" s="62"/>
      <c r="D76" s="78"/>
      <c r="E76" s="79"/>
      <c r="F76" s="82"/>
      <c r="G76" s="78"/>
      <c r="H76" s="37"/>
    </row>
    <row r="77" spans="1:167" s="12" customFormat="1" ht="24.75" x14ac:dyDescent="0.25">
      <c r="A77" s="44" t="s">
        <v>33</v>
      </c>
      <c r="B77" s="17"/>
      <c r="C77" s="45" t="s">
        <v>8</v>
      </c>
      <c r="D77" s="49">
        <v>6.7</v>
      </c>
      <c r="E77" s="50">
        <v>7.5</v>
      </c>
      <c r="F77" s="50">
        <v>22</v>
      </c>
      <c r="G77" s="49">
        <v>182.3</v>
      </c>
      <c r="H77" s="37" t="s">
        <v>76</v>
      </c>
      <c r="I77"/>
      <c r="J77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</row>
    <row r="78" spans="1:167" s="12" customFormat="1" x14ac:dyDescent="0.25">
      <c r="A78" s="51" t="s">
        <v>38</v>
      </c>
      <c r="B78" s="19"/>
      <c r="C78" s="52" t="s">
        <v>135</v>
      </c>
      <c r="D78" s="53">
        <v>2.6</v>
      </c>
      <c r="E78" s="54">
        <v>2.2999999999999998</v>
      </c>
      <c r="F78" s="131">
        <v>14.3</v>
      </c>
      <c r="G78" s="54">
        <v>89</v>
      </c>
      <c r="H78" s="37" t="s">
        <v>39</v>
      </c>
      <c r="I78"/>
      <c r="J78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</row>
    <row r="79" spans="1:167" s="12" customFormat="1" ht="26.25" customHeight="1" thickBot="1" x14ac:dyDescent="0.3">
      <c r="A79" s="44" t="s">
        <v>10</v>
      </c>
      <c r="B79" s="17"/>
      <c r="C79" s="55" t="s">
        <v>224</v>
      </c>
      <c r="D79" s="49">
        <v>2.21</v>
      </c>
      <c r="E79" s="50">
        <v>5.13</v>
      </c>
      <c r="F79" s="132">
        <v>15.16</v>
      </c>
      <c r="G79" s="49">
        <v>115.5</v>
      </c>
      <c r="H79" s="37" t="s">
        <v>11</v>
      </c>
      <c r="I79"/>
      <c r="J7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</row>
    <row r="80" spans="1:167" s="12" customFormat="1" ht="15.75" thickBot="1" x14ac:dyDescent="0.3">
      <c r="A80" s="57" t="s">
        <v>12</v>
      </c>
      <c r="B80" s="58"/>
      <c r="C80" s="59">
        <v>425</v>
      </c>
      <c r="D80" s="41">
        <f>SUM(D77:D79)</f>
        <v>11.510000000000002</v>
      </c>
      <c r="E80" s="41">
        <f>SUM(E77:E79)</f>
        <v>14.93</v>
      </c>
      <c r="F80" s="41">
        <f>SUM(F77:F79)</f>
        <v>51.459999999999994</v>
      </c>
      <c r="G80" s="41">
        <f>SUM(G77:G79)</f>
        <v>386.8</v>
      </c>
      <c r="H80" s="43"/>
      <c r="I80"/>
      <c r="J8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</row>
    <row r="81" spans="1:167" s="13" customFormat="1" x14ac:dyDescent="0.25">
      <c r="A81" s="44" t="s">
        <v>13</v>
      </c>
      <c r="B81" s="17"/>
      <c r="C81" s="45">
        <v>125</v>
      </c>
      <c r="D81" s="49">
        <v>1.63</v>
      </c>
      <c r="E81" s="50">
        <v>0.1</v>
      </c>
      <c r="F81" s="132">
        <v>15</v>
      </c>
      <c r="G81" s="50">
        <v>67</v>
      </c>
      <c r="H81" s="37" t="s">
        <v>140</v>
      </c>
      <c r="I81"/>
      <c r="J81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</row>
    <row r="82" spans="1:167" s="7" customFormat="1" ht="15.75" thickBot="1" x14ac:dyDescent="0.3">
      <c r="A82" s="44" t="s">
        <v>80</v>
      </c>
      <c r="B82" s="17"/>
      <c r="C82" s="45"/>
      <c r="D82" s="49"/>
      <c r="E82" s="49"/>
      <c r="F82" s="130"/>
      <c r="G82" s="49"/>
      <c r="H82" s="37"/>
      <c r="I82"/>
      <c r="J82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</row>
    <row r="83" spans="1:167" s="14" customFormat="1" ht="15.75" thickBot="1" x14ac:dyDescent="0.3">
      <c r="A83" s="57" t="s">
        <v>12</v>
      </c>
      <c r="B83" s="58"/>
      <c r="C83" s="59">
        <f>SUM(C81)</f>
        <v>125</v>
      </c>
      <c r="D83" s="42">
        <f>SUM(D81)</f>
        <v>1.63</v>
      </c>
      <c r="E83" s="42">
        <f>SUM(E81)</f>
        <v>0.1</v>
      </c>
      <c r="F83" s="42">
        <f>SUM(F81)</f>
        <v>15</v>
      </c>
      <c r="G83" s="42">
        <f>SUM(G81)</f>
        <v>67</v>
      </c>
      <c r="H83" s="43"/>
      <c r="I83"/>
      <c r="J83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</row>
    <row r="84" spans="1:167" s="14" customFormat="1" ht="15.75" thickBot="1" x14ac:dyDescent="0.3">
      <c r="A84" s="60"/>
      <c r="B84" s="61"/>
      <c r="C84" s="62">
        <v>550</v>
      </c>
      <c r="D84" s="128">
        <f>D80+D83</f>
        <v>13.14</v>
      </c>
      <c r="E84" s="128">
        <f>E80+E83</f>
        <v>15.03</v>
      </c>
      <c r="F84" s="128">
        <f>F80+F83</f>
        <v>66.459999999999994</v>
      </c>
      <c r="G84" s="128">
        <f>G80+G83</f>
        <v>453.8</v>
      </c>
      <c r="H84" s="37"/>
      <c r="I84"/>
      <c r="J84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</row>
    <row r="85" spans="1:167" s="14" customFormat="1" x14ac:dyDescent="0.25">
      <c r="A85" s="60"/>
      <c r="B85" s="61" t="s">
        <v>14</v>
      </c>
      <c r="C85" s="62"/>
      <c r="D85" s="128"/>
      <c r="E85" s="63"/>
      <c r="F85" s="129"/>
      <c r="G85" s="128"/>
      <c r="H85" s="37"/>
      <c r="I85"/>
      <c r="J85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</row>
    <row r="86" spans="1:167" s="14" customFormat="1" x14ac:dyDescent="0.25">
      <c r="A86" s="44" t="s">
        <v>227</v>
      </c>
      <c r="B86" s="137"/>
      <c r="C86" s="138">
        <v>50</v>
      </c>
      <c r="D86" s="134">
        <v>0.35</v>
      </c>
      <c r="E86" s="50">
        <v>0.05</v>
      </c>
      <c r="F86" s="134">
        <v>0.95</v>
      </c>
      <c r="G86" s="49">
        <v>6</v>
      </c>
      <c r="H86" s="50" t="s">
        <v>72</v>
      </c>
      <c r="I86"/>
      <c r="J86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</row>
    <row r="87" spans="1:167" s="14" customFormat="1" ht="36.75" x14ac:dyDescent="0.25">
      <c r="A87" s="44" t="s">
        <v>213</v>
      </c>
      <c r="B87" s="17"/>
      <c r="C87" s="45" t="s">
        <v>44</v>
      </c>
      <c r="D87" s="130">
        <v>5.5</v>
      </c>
      <c r="E87" s="50">
        <v>5.2</v>
      </c>
      <c r="F87" s="130">
        <v>16.2</v>
      </c>
      <c r="G87" s="50">
        <v>134</v>
      </c>
      <c r="H87" s="37" t="s">
        <v>91</v>
      </c>
      <c r="I87"/>
      <c r="J87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</row>
    <row r="88" spans="1:167" s="126" customFormat="1" x14ac:dyDescent="0.25">
      <c r="A88" s="44" t="s">
        <v>45</v>
      </c>
      <c r="B88" s="17"/>
      <c r="C88" s="45">
        <v>70</v>
      </c>
      <c r="D88" s="49">
        <v>6.2</v>
      </c>
      <c r="E88" s="50">
        <v>10.8</v>
      </c>
      <c r="F88" s="130">
        <v>3</v>
      </c>
      <c r="G88" s="50">
        <v>134</v>
      </c>
      <c r="H88" s="37" t="s">
        <v>216</v>
      </c>
      <c r="I88" s="124"/>
      <c r="J88" s="124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25"/>
      <c r="DC88" s="125"/>
      <c r="DD88" s="125"/>
      <c r="DE88" s="125"/>
      <c r="DF88" s="125"/>
      <c r="DG88" s="125"/>
      <c r="DH88" s="125"/>
      <c r="DI88" s="125"/>
      <c r="DJ88" s="125"/>
      <c r="DK88" s="125"/>
      <c r="DL88" s="125"/>
      <c r="DM88" s="125"/>
      <c r="DN88" s="125"/>
      <c r="DO88" s="125"/>
      <c r="DP88" s="125"/>
      <c r="DQ88" s="125"/>
      <c r="DR88" s="125"/>
      <c r="DS88" s="125"/>
      <c r="DT88" s="125"/>
      <c r="DU88" s="125"/>
      <c r="DV88" s="125"/>
      <c r="DW88" s="125"/>
      <c r="DX88" s="125"/>
      <c r="DY88" s="125"/>
      <c r="DZ88" s="125"/>
      <c r="EA88" s="125"/>
      <c r="EB88" s="125"/>
      <c r="EC88" s="125"/>
      <c r="ED88" s="125"/>
      <c r="EE88" s="125"/>
      <c r="EF88" s="125"/>
      <c r="EG88" s="125"/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25"/>
      <c r="FG88" s="125"/>
      <c r="FH88" s="125"/>
      <c r="FI88" s="125"/>
      <c r="FJ88" s="125"/>
      <c r="FK88" s="125"/>
    </row>
    <row r="89" spans="1:167" s="14" customFormat="1" x14ac:dyDescent="0.25">
      <c r="A89" s="44" t="s">
        <v>46</v>
      </c>
      <c r="B89" s="17"/>
      <c r="C89" s="45">
        <v>130</v>
      </c>
      <c r="D89" s="130">
        <v>4.8</v>
      </c>
      <c r="E89" s="50">
        <v>3.6</v>
      </c>
      <c r="F89" s="130">
        <v>29.4</v>
      </c>
      <c r="G89" s="49">
        <v>169</v>
      </c>
      <c r="H89" s="37" t="s">
        <v>98</v>
      </c>
      <c r="I89"/>
      <c r="J8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</row>
    <row r="90" spans="1:167" s="14" customFormat="1" x14ac:dyDescent="0.25">
      <c r="A90" s="83" t="s">
        <v>17</v>
      </c>
      <c r="B90" s="17"/>
      <c r="C90" s="45">
        <v>180</v>
      </c>
      <c r="D90" s="70">
        <v>0.18</v>
      </c>
      <c r="E90" s="84">
        <v>0.09</v>
      </c>
      <c r="F90" s="85">
        <v>25.86</v>
      </c>
      <c r="G90" s="86">
        <v>89</v>
      </c>
      <c r="H90" s="87" t="s">
        <v>104</v>
      </c>
      <c r="I90"/>
      <c r="J9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s="4" customFormat="1" x14ac:dyDescent="0.25">
      <c r="A91" s="44" t="s">
        <v>16</v>
      </c>
      <c r="B91" s="17"/>
      <c r="C91" s="45">
        <v>23</v>
      </c>
      <c r="D91" s="50">
        <v>1.8</v>
      </c>
      <c r="E91" s="130">
        <v>0.23</v>
      </c>
      <c r="F91" s="50">
        <v>11.3</v>
      </c>
      <c r="G91" s="130">
        <v>54.5</v>
      </c>
      <c r="H91" s="37"/>
      <c r="I91"/>
      <c r="J91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s="4" customFormat="1" ht="15.75" thickBot="1" x14ac:dyDescent="0.3">
      <c r="A92" s="65" t="s">
        <v>18</v>
      </c>
      <c r="B92" s="66"/>
      <c r="C92" s="67">
        <v>37.5</v>
      </c>
      <c r="D92" s="67">
        <v>1.8</v>
      </c>
      <c r="E92" s="67">
        <v>0.4</v>
      </c>
      <c r="F92" s="67">
        <v>18</v>
      </c>
      <c r="G92" s="67">
        <v>82.5</v>
      </c>
      <c r="H92" s="68"/>
      <c r="I92"/>
      <c r="J92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s="5" customFormat="1" ht="15" customHeight="1" thickBot="1" x14ac:dyDescent="0.3">
      <c r="A93" s="57" t="s">
        <v>12</v>
      </c>
      <c r="B93" s="58"/>
      <c r="C93" s="59">
        <v>705.5</v>
      </c>
      <c r="D93" s="41">
        <f>SUM(D86:D92)</f>
        <v>20.630000000000003</v>
      </c>
      <c r="E93" s="41">
        <f>SUM(E86:E92)</f>
        <v>20.37</v>
      </c>
      <c r="F93" s="41">
        <f>SUM(F86:F92)</f>
        <v>104.71</v>
      </c>
      <c r="G93" s="41">
        <f>SUM(G86:G92)</f>
        <v>669</v>
      </c>
      <c r="H93" s="43"/>
      <c r="I93"/>
      <c r="J93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</row>
    <row r="94" spans="1:167" s="5" customFormat="1" ht="17.25" customHeight="1" x14ac:dyDescent="0.25">
      <c r="A94" s="60"/>
      <c r="B94" s="61" t="s">
        <v>19</v>
      </c>
      <c r="C94" s="62"/>
      <c r="D94" s="63"/>
      <c r="E94" s="129"/>
      <c r="F94" s="63"/>
      <c r="G94" s="129"/>
      <c r="H94" s="37"/>
      <c r="I94"/>
      <c r="J94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</row>
    <row r="95" spans="1:167" s="2" customFormat="1" x14ac:dyDescent="0.25">
      <c r="A95" s="44" t="s">
        <v>20</v>
      </c>
      <c r="B95" s="17"/>
      <c r="C95" s="45">
        <v>100</v>
      </c>
      <c r="D95" s="49">
        <v>0.4</v>
      </c>
      <c r="E95" s="50">
        <v>0.4</v>
      </c>
      <c r="F95" s="134">
        <v>12</v>
      </c>
      <c r="G95" s="50">
        <v>53.2</v>
      </c>
      <c r="H95" s="37" t="s">
        <v>142</v>
      </c>
      <c r="I95"/>
      <c r="J95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</row>
    <row r="96" spans="1:167" s="2" customFormat="1" ht="18" customHeight="1" x14ac:dyDescent="0.25">
      <c r="A96" s="44" t="s">
        <v>78</v>
      </c>
      <c r="B96" s="17"/>
      <c r="C96" s="45"/>
      <c r="D96" s="49"/>
      <c r="E96" s="50"/>
      <c r="F96" s="130"/>
      <c r="G96" s="50"/>
      <c r="H96" s="37"/>
      <c r="I96"/>
      <c r="J96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</row>
    <row r="97" spans="1:167" s="127" customFormat="1" ht="15.75" customHeight="1" x14ac:dyDescent="0.25">
      <c r="A97" s="44" t="s">
        <v>132</v>
      </c>
      <c r="B97" s="17"/>
      <c r="C97" s="45">
        <v>50</v>
      </c>
      <c r="D97" s="50">
        <v>3.55</v>
      </c>
      <c r="E97" s="130">
        <v>5.91</v>
      </c>
      <c r="F97" s="50">
        <v>30.1</v>
      </c>
      <c r="G97" s="130">
        <v>188</v>
      </c>
      <c r="H97" s="37" t="s">
        <v>133</v>
      </c>
      <c r="I97" s="124"/>
      <c r="J97" s="124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</row>
    <row r="98" spans="1:167" s="2" customFormat="1" ht="16.5" customHeight="1" x14ac:dyDescent="0.25">
      <c r="A98" s="51" t="s">
        <v>30</v>
      </c>
      <c r="B98" s="19"/>
      <c r="C98" s="52">
        <v>120</v>
      </c>
      <c r="D98" s="54">
        <v>4.3</v>
      </c>
      <c r="E98" s="54">
        <v>3</v>
      </c>
      <c r="F98" s="54">
        <v>5</v>
      </c>
      <c r="G98" s="54">
        <v>64</v>
      </c>
      <c r="H98" s="37" t="s">
        <v>22</v>
      </c>
      <c r="I98"/>
      <c r="J98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</row>
    <row r="99" spans="1:167" s="2" customFormat="1" ht="14.25" customHeight="1" x14ac:dyDescent="0.25">
      <c r="A99" s="44" t="s">
        <v>207</v>
      </c>
      <c r="B99" s="17"/>
      <c r="C99" s="45">
        <v>48</v>
      </c>
      <c r="D99" s="49">
        <v>5.0999999999999996</v>
      </c>
      <c r="E99" s="50">
        <v>4.5999999999999996</v>
      </c>
      <c r="F99" s="130">
        <v>0.3</v>
      </c>
      <c r="G99" s="49">
        <v>63</v>
      </c>
      <c r="H99" s="37" t="s">
        <v>208</v>
      </c>
      <c r="I99"/>
      <c r="J9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</row>
    <row r="100" spans="1:167" s="5" customFormat="1" ht="16.5" customHeight="1" thickBot="1" x14ac:dyDescent="0.3">
      <c r="A100" s="44" t="s">
        <v>166</v>
      </c>
      <c r="B100" s="17"/>
      <c r="C100" s="45" t="s">
        <v>135</v>
      </c>
      <c r="D100" s="70">
        <v>0.6</v>
      </c>
      <c r="E100" s="45">
        <v>0.3</v>
      </c>
      <c r="F100" s="64">
        <v>6.5</v>
      </c>
      <c r="G100" s="70">
        <v>31</v>
      </c>
      <c r="H100" s="37" t="s">
        <v>163</v>
      </c>
      <c r="I100"/>
      <c r="J100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</row>
    <row r="101" spans="1:167" s="5" customFormat="1" ht="15.75" thickBot="1" x14ac:dyDescent="0.3">
      <c r="A101" s="71" t="s">
        <v>12</v>
      </c>
      <c r="B101" s="72"/>
      <c r="C101" s="73">
        <v>503</v>
      </c>
      <c r="D101" s="88">
        <f>SUM(D95:D100)</f>
        <v>13.95</v>
      </c>
      <c r="E101" s="88">
        <f>SUM(E95:E100)</f>
        <v>14.21</v>
      </c>
      <c r="F101" s="88">
        <f>SUM(F95:F100)</f>
        <v>53.9</v>
      </c>
      <c r="G101" s="88">
        <f>SUM(G95:G100)</f>
        <v>399.2</v>
      </c>
      <c r="H101" s="43"/>
      <c r="I101"/>
      <c r="J101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</row>
    <row r="102" spans="1:167" s="5" customFormat="1" ht="15.75" thickBot="1" x14ac:dyDescent="0.3">
      <c r="A102" s="57" t="s">
        <v>24</v>
      </c>
      <c r="B102" s="58"/>
      <c r="C102" s="59">
        <f>C80+C83+C93+C101</f>
        <v>1758.5</v>
      </c>
      <c r="D102" s="41">
        <f>D80+D83+D93+D101</f>
        <v>47.72</v>
      </c>
      <c r="E102" s="41">
        <f>E80+E83+E93+E101</f>
        <v>49.61</v>
      </c>
      <c r="F102" s="41">
        <f>F80+F83+F93+F101</f>
        <v>225.07</v>
      </c>
      <c r="G102" s="41">
        <f>G80+G83+G93+G101</f>
        <v>1522</v>
      </c>
      <c r="H102" s="43"/>
      <c r="I102"/>
      <c r="J102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</row>
    <row r="103" spans="1:167" s="4" customFormat="1" x14ac:dyDescent="0.25">
      <c r="A103" s="17"/>
      <c r="B103" s="17"/>
      <c r="C103" s="89"/>
      <c r="D103" s="130"/>
      <c r="E103" s="130"/>
      <c r="F103" s="130"/>
      <c r="G103" s="129"/>
      <c r="H103" s="61"/>
      <c r="I103"/>
      <c r="J103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</row>
    <row r="104" spans="1:167" s="4" customFormat="1" ht="15.75" thickBot="1" x14ac:dyDescent="0.3">
      <c r="A104" s="17" t="s">
        <v>40</v>
      </c>
      <c r="B104" s="17"/>
      <c r="C104" s="66"/>
      <c r="D104" s="18"/>
      <c r="E104" s="18"/>
      <c r="F104" s="18"/>
      <c r="G104" s="77"/>
      <c r="H104" s="66"/>
      <c r="I104"/>
      <c r="J104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</row>
    <row r="105" spans="1:167" s="4" customFormat="1" ht="24.75" x14ac:dyDescent="0.25">
      <c r="A105" s="25" t="s">
        <v>113</v>
      </c>
      <c r="B105" s="26"/>
      <c r="C105" s="27" t="s">
        <v>109</v>
      </c>
      <c r="D105" s="147" t="s">
        <v>110</v>
      </c>
      <c r="E105" s="148"/>
      <c r="F105" s="149"/>
      <c r="G105" s="128" t="s">
        <v>1</v>
      </c>
      <c r="H105" s="29" t="s">
        <v>111</v>
      </c>
      <c r="I105"/>
      <c r="J105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</row>
    <row r="106" spans="1:167" s="4" customFormat="1" ht="15.75" thickBot="1" x14ac:dyDescent="0.3">
      <c r="A106" s="30" t="s">
        <v>112</v>
      </c>
      <c r="B106" s="31"/>
      <c r="C106" s="32"/>
      <c r="D106" s="33"/>
      <c r="E106" s="34"/>
      <c r="F106" s="35"/>
      <c r="G106" s="36" t="s">
        <v>2</v>
      </c>
      <c r="H106" s="37"/>
      <c r="I106"/>
      <c r="J106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</row>
    <row r="107" spans="1:167" s="4" customFormat="1" ht="15.75" thickBot="1" x14ac:dyDescent="0.3">
      <c r="A107" s="38"/>
      <c r="B107" s="39"/>
      <c r="C107" s="40"/>
      <c r="D107" s="41" t="s">
        <v>3</v>
      </c>
      <c r="E107" s="41" t="s">
        <v>4</v>
      </c>
      <c r="F107" s="42" t="s">
        <v>5</v>
      </c>
      <c r="G107" s="42" t="s">
        <v>6</v>
      </c>
      <c r="H107" s="43"/>
      <c r="I107"/>
      <c r="J107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s="4" customFormat="1" x14ac:dyDescent="0.25">
      <c r="A108" s="44"/>
      <c r="B108" s="61" t="s">
        <v>7</v>
      </c>
      <c r="C108" s="62"/>
      <c r="D108" s="79"/>
      <c r="E108" s="82"/>
      <c r="F108" s="79"/>
      <c r="G108" s="82"/>
      <c r="H108" s="37"/>
      <c r="I108"/>
      <c r="J108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</row>
    <row r="109" spans="1:167" s="4" customFormat="1" ht="24.75" x14ac:dyDescent="0.25">
      <c r="A109" s="44" t="s">
        <v>70</v>
      </c>
      <c r="B109" s="17"/>
      <c r="C109" s="45" t="s">
        <v>8</v>
      </c>
      <c r="D109" s="49">
        <v>8</v>
      </c>
      <c r="E109" s="50">
        <v>6.6</v>
      </c>
      <c r="F109" s="50">
        <v>26</v>
      </c>
      <c r="G109" s="130">
        <v>195.4</v>
      </c>
      <c r="H109" s="37" t="s">
        <v>75</v>
      </c>
      <c r="I109"/>
      <c r="J10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</row>
    <row r="110" spans="1:167" s="4" customFormat="1" ht="24.75" x14ac:dyDescent="0.25">
      <c r="A110" s="44" t="s">
        <v>9</v>
      </c>
      <c r="B110" s="17"/>
      <c r="C110" s="45">
        <v>180</v>
      </c>
      <c r="D110" s="49">
        <v>1.2166666666666666</v>
      </c>
      <c r="E110" s="50">
        <v>1.3416666666666668</v>
      </c>
      <c r="F110" s="50">
        <v>11.941666666666666</v>
      </c>
      <c r="G110" s="49">
        <v>65</v>
      </c>
      <c r="H110" s="37" t="s">
        <v>181</v>
      </c>
      <c r="I110"/>
      <c r="J110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</row>
    <row r="111" spans="1:167" ht="18.75" customHeight="1" thickBot="1" x14ac:dyDescent="0.3">
      <c r="A111" s="44" t="s">
        <v>27</v>
      </c>
      <c r="C111" s="55" t="s">
        <v>225</v>
      </c>
      <c r="D111" s="49">
        <v>4.57</v>
      </c>
      <c r="E111" s="50">
        <v>6.85</v>
      </c>
      <c r="F111" s="132">
        <v>14.66</v>
      </c>
      <c r="G111" s="49">
        <v>139.41999999999999</v>
      </c>
      <c r="H111" s="37" t="s">
        <v>122</v>
      </c>
    </row>
    <row r="112" spans="1:167" ht="15.75" thickBot="1" x14ac:dyDescent="0.3">
      <c r="A112" s="57" t="s">
        <v>12</v>
      </c>
      <c r="B112" s="58"/>
      <c r="C112" s="59">
        <v>425</v>
      </c>
      <c r="D112" s="41">
        <f>SUM(D108:D111)</f>
        <v>13.786666666666667</v>
      </c>
      <c r="E112" s="41">
        <f>SUM(E108:E111)</f>
        <v>14.791666666666666</v>
      </c>
      <c r="F112" s="41">
        <f>SUM(F108:F111)</f>
        <v>52.601666666666659</v>
      </c>
      <c r="G112" s="41">
        <f>SUM(G108:G111)</f>
        <v>399.81999999999994</v>
      </c>
      <c r="H112" s="43"/>
    </row>
    <row r="113" spans="1:8" x14ac:dyDescent="0.25">
      <c r="A113" s="139" t="s">
        <v>228</v>
      </c>
      <c r="B113" s="140"/>
      <c r="C113" s="141">
        <v>125</v>
      </c>
      <c r="D113" s="142">
        <v>0</v>
      </c>
      <c r="E113" s="143">
        <v>0</v>
      </c>
      <c r="F113" s="144">
        <v>11</v>
      </c>
      <c r="G113" s="143">
        <v>44</v>
      </c>
      <c r="H113" s="37"/>
    </row>
    <row r="114" spans="1:8" ht="15.75" thickBot="1" x14ac:dyDescent="0.3">
      <c r="A114" s="139" t="s">
        <v>78</v>
      </c>
      <c r="B114" s="140"/>
      <c r="C114" s="141"/>
      <c r="D114" s="142"/>
      <c r="E114" s="143"/>
      <c r="F114" s="144"/>
      <c r="G114" s="143"/>
      <c r="H114" s="37"/>
    </row>
    <row r="115" spans="1:8" ht="15.75" thickBot="1" x14ac:dyDescent="0.3">
      <c r="A115" s="57" t="s">
        <v>12</v>
      </c>
      <c r="B115" s="58"/>
      <c r="C115" s="59">
        <f>SUM(C113)</f>
        <v>125</v>
      </c>
      <c r="D115" s="41">
        <f>SUM(D113)</f>
        <v>0</v>
      </c>
      <c r="E115" s="41">
        <f>SUM(E113)</f>
        <v>0</v>
      </c>
      <c r="F115" s="41">
        <f>SUM(F113)</f>
        <v>11</v>
      </c>
      <c r="G115" s="41">
        <f>SUM(G113)</f>
        <v>44</v>
      </c>
      <c r="H115" s="43"/>
    </row>
    <row r="116" spans="1:8" ht="15.75" thickBot="1" x14ac:dyDescent="0.3">
      <c r="A116" s="60"/>
      <c r="B116" s="61"/>
      <c r="C116" s="62">
        <v>550</v>
      </c>
      <c r="D116" s="129">
        <f>D112+D115</f>
        <v>13.786666666666667</v>
      </c>
      <c r="E116" s="129">
        <f>E112+E115</f>
        <v>14.791666666666666</v>
      </c>
      <c r="F116" s="129">
        <f>F112+F115</f>
        <v>63.601666666666659</v>
      </c>
      <c r="G116" s="129">
        <f>G112+G115</f>
        <v>443.81999999999994</v>
      </c>
      <c r="H116" s="37"/>
    </row>
    <row r="117" spans="1:8" x14ac:dyDescent="0.25">
      <c r="A117" s="60"/>
      <c r="B117" s="61" t="s">
        <v>14</v>
      </c>
      <c r="C117" s="62"/>
      <c r="D117" s="129"/>
      <c r="E117" s="63"/>
      <c r="F117" s="129"/>
      <c r="G117" s="128"/>
      <c r="H117" s="37"/>
    </row>
    <row r="118" spans="1:8" x14ac:dyDescent="0.25">
      <c r="A118" s="44" t="s">
        <v>187</v>
      </c>
      <c r="C118" s="45">
        <v>50</v>
      </c>
      <c r="D118" s="130">
        <v>1.3</v>
      </c>
      <c r="E118" s="50">
        <v>2.5</v>
      </c>
      <c r="F118" s="130">
        <v>6</v>
      </c>
      <c r="G118" s="49">
        <v>51</v>
      </c>
      <c r="H118" s="50" t="s">
        <v>188</v>
      </c>
    </row>
    <row r="119" spans="1:8" ht="42.75" customHeight="1" x14ac:dyDescent="0.25">
      <c r="A119" s="90" t="s">
        <v>200</v>
      </c>
      <c r="B119" s="91"/>
      <c r="C119" s="45" t="s">
        <v>8</v>
      </c>
      <c r="D119" s="49">
        <v>4.5999999999999996</v>
      </c>
      <c r="E119" s="49">
        <v>8</v>
      </c>
      <c r="F119" s="50">
        <v>23.8</v>
      </c>
      <c r="G119" s="49">
        <v>186</v>
      </c>
      <c r="H119" s="37" t="s">
        <v>90</v>
      </c>
    </row>
    <row r="120" spans="1:8" ht="27" customHeight="1" x14ac:dyDescent="0.25">
      <c r="A120" s="44" t="s">
        <v>155</v>
      </c>
      <c r="C120" s="45">
        <v>180</v>
      </c>
      <c r="D120" s="45">
        <v>12.26</v>
      </c>
      <c r="E120" s="64">
        <v>12.48</v>
      </c>
      <c r="F120" s="45">
        <v>39.369999999999997</v>
      </c>
      <c r="G120" s="64">
        <v>318</v>
      </c>
      <c r="H120" s="37" t="s">
        <v>156</v>
      </c>
    </row>
    <row r="121" spans="1:8" x14ac:dyDescent="0.25">
      <c r="A121" s="44" t="s">
        <v>28</v>
      </c>
      <c r="C121" s="45">
        <v>180</v>
      </c>
      <c r="D121" s="49"/>
      <c r="E121" s="50"/>
      <c r="F121" s="130">
        <v>10</v>
      </c>
      <c r="G121" s="49">
        <v>40</v>
      </c>
      <c r="H121" s="37" t="s">
        <v>95</v>
      </c>
    </row>
    <row r="122" spans="1:8" x14ac:dyDescent="0.25">
      <c r="A122" s="44" t="s">
        <v>16</v>
      </c>
      <c r="C122" s="45">
        <v>23</v>
      </c>
      <c r="D122" s="50">
        <v>1.8</v>
      </c>
      <c r="E122" s="130">
        <v>0.23</v>
      </c>
      <c r="F122" s="50">
        <v>11.3</v>
      </c>
      <c r="G122" s="130">
        <v>54.5</v>
      </c>
      <c r="H122" s="37"/>
    </row>
    <row r="123" spans="1:8" ht="15.75" thickBot="1" x14ac:dyDescent="0.3">
      <c r="A123" s="65" t="s">
        <v>18</v>
      </c>
      <c r="B123" s="66"/>
      <c r="C123" s="67">
        <v>37.5</v>
      </c>
      <c r="D123" s="67">
        <v>1.8</v>
      </c>
      <c r="E123" s="67">
        <v>0.4</v>
      </c>
      <c r="F123" s="67">
        <v>18</v>
      </c>
      <c r="G123" s="67">
        <v>82.5</v>
      </c>
      <c r="H123" s="68"/>
    </row>
    <row r="124" spans="1:8" ht="15.75" thickBot="1" x14ac:dyDescent="0.3">
      <c r="A124" s="57" t="s">
        <v>12</v>
      </c>
      <c r="B124" s="58"/>
      <c r="C124" s="59">
        <v>675.5</v>
      </c>
      <c r="D124" s="42">
        <f>SUM(D118:D123)</f>
        <v>21.76</v>
      </c>
      <c r="E124" s="42">
        <f>SUM(E118:E123)</f>
        <v>23.61</v>
      </c>
      <c r="F124" s="42">
        <f>SUM(F118:F123)</f>
        <v>108.47</v>
      </c>
      <c r="G124" s="42">
        <f>SUM(G118:G123)</f>
        <v>732</v>
      </c>
      <c r="H124" s="43"/>
    </row>
    <row r="125" spans="1:8" x14ac:dyDescent="0.25">
      <c r="A125" s="60"/>
      <c r="B125" s="61" t="s">
        <v>19</v>
      </c>
      <c r="C125" s="92"/>
      <c r="D125" s="63"/>
      <c r="E125" s="129"/>
      <c r="F125" s="63"/>
      <c r="G125" s="129"/>
      <c r="H125" s="37"/>
    </row>
    <row r="126" spans="1:8" ht="22.5" customHeight="1" x14ac:dyDescent="0.25">
      <c r="A126" s="51" t="s">
        <v>29</v>
      </c>
      <c r="B126" s="19"/>
      <c r="C126" s="52">
        <v>21</v>
      </c>
      <c r="D126" s="54">
        <v>2.2000000000000002</v>
      </c>
      <c r="E126" s="54">
        <v>5.5</v>
      </c>
      <c r="F126" s="54">
        <v>26.3</v>
      </c>
      <c r="G126" s="133">
        <v>158</v>
      </c>
      <c r="H126" s="93"/>
    </row>
    <row r="127" spans="1:8" x14ac:dyDescent="0.25">
      <c r="A127" s="51" t="s">
        <v>191</v>
      </c>
      <c r="B127" s="51"/>
      <c r="C127" s="52"/>
      <c r="D127" s="54"/>
      <c r="E127" s="54"/>
      <c r="F127" s="54"/>
      <c r="G127" s="131"/>
      <c r="H127" s="93"/>
    </row>
    <row r="128" spans="1:8" ht="26.25" customHeight="1" x14ac:dyDescent="0.25">
      <c r="A128" s="44" t="s">
        <v>137</v>
      </c>
      <c r="C128" s="45">
        <v>120</v>
      </c>
      <c r="D128" s="130">
        <v>3.4</v>
      </c>
      <c r="E128" s="50">
        <v>3</v>
      </c>
      <c r="F128" s="130">
        <v>5.7</v>
      </c>
      <c r="G128" s="50">
        <v>63.4</v>
      </c>
      <c r="H128" s="37" t="s">
        <v>138</v>
      </c>
    </row>
    <row r="129" spans="1:8" ht="26.25" customHeight="1" x14ac:dyDescent="0.25">
      <c r="A129" s="44" t="s">
        <v>127</v>
      </c>
      <c r="C129" s="45" t="s">
        <v>49</v>
      </c>
      <c r="D129" s="49">
        <v>9.8000000000000007</v>
      </c>
      <c r="E129" s="50">
        <v>10</v>
      </c>
      <c r="F129" s="130">
        <v>28.3</v>
      </c>
      <c r="G129" s="49">
        <v>241</v>
      </c>
      <c r="H129" s="37" t="s">
        <v>66</v>
      </c>
    </row>
    <row r="130" spans="1:8" ht="15.75" thickBot="1" x14ac:dyDescent="0.3">
      <c r="A130" s="51" t="s">
        <v>64</v>
      </c>
      <c r="B130" s="19"/>
      <c r="C130" s="52" t="s">
        <v>135</v>
      </c>
      <c r="D130" s="53">
        <v>0.06</v>
      </c>
      <c r="E130" s="54">
        <v>0.02</v>
      </c>
      <c r="F130" s="131">
        <v>4.99</v>
      </c>
      <c r="G130" s="54">
        <v>20</v>
      </c>
      <c r="H130" s="37" t="s">
        <v>130</v>
      </c>
    </row>
    <row r="131" spans="1:8" ht="15.75" thickBot="1" x14ac:dyDescent="0.3">
      <c r="A131" s="71" t="s">
        <v>12</v>
      </c>
      <c r="B131" s="72"/>
      <c r="C131" s="73">
        <v>496</v>
      </c>
      <c r="D131" s="74">
        <f>SUM(D126:D130)</f>
        <v>15.46</v>
      </c>
      <c r="E131" s="74">
        <f>SUM(E126:E130)</f>
        <v>18.52</v>
      </c>
      <c r="F131" s="74">
        <f>SUM(F126:F130)</f>
        <v>65.289999999999992</v>
      </c>
      <c r="G131" s="74">
        <f>SUM(G126:G130)</f>
        <v>482.4</v>
      </c>
      <c r="H131" s="43"/>
    </row>
    <row r="132" spans="1:8" ht="15.75" thickBot="1" x14ac:dyDescent="0.3">
      <c r="A132" s="57" t="s">
        <v>24</v>
      </c>
      <c r="B132" s="58"/>
      <c r="C132" s="94">
        <f>C112+C115+C124+C131</f>
        <v>1721.5</v>
      </c>
      <c r="D132" s="42">
        <f>D112+D115+D124+D131</f>
        <v>51.006666666666668</v>
      </c>
      <c r="E132" s="42">
        <f>E112+E115+E124+E131</f>
        <v>56.921666666666667</v>
      </c>
      <c r="F132" s="42">
        <f>F112+F115+F124+F131</f>
        <v>237.36166666666665</v>
      </c>
      <c r="G132" s="42">
        <f>G112+G115+G124+G131</f>
        <v>1658.2199999999998</v>
      </c>
      <c r="H132" s="37"/>
    </row>
    <row r="133" spans="1:8" x14ac:dyDescent="0.25">
      <c r="C133" s="76"/>
      <c r="D133" s="130"/>
      <c r="E133" s="130"/>
      <c r="F133" s="130"/>
      <c r="G133" s="130"/>
      <c r="H133" s="61"/>
    </row>
    <row r="134" spans="1:8" x14ac:dyDescent="0.25">
      <c r="C134" s="76"/>
      <c r="D134" s="130"/>
      <c r="E134" s="130"/>
      <c r="F134" s="130"/>
      <c r="G134" s="130"/>
    </row>
    <row r="135" spans="1:8" ht="15.75" thickBot="1" x14ac:dyDescent="0.3">
      <c r="A135" s="17" t="s">
        <v>42</v>
      </c>
      <c r="H135" s="66"/>
    </row>
    <row r="136" spans="1:8" ht="24.75" x14ac:dyDescent="0.25">
      <c r="A136" s="25" t="s">
        <v>113</v>
      </c>
      <c r="B136" s="26"/>
      <c r="C136" s="27" t="s">
        <v>109</v>
      </c>
      <c r="D136" s="147" t="s">
        <v>110</v>
      </c>
      <c r="E136" s="148"/>
      <c r="F136" s="149"/>
      <c r="G136" s="128" t="s">
        <v>1</v>
      </c>
      <c r="H136" s="29" t="s">
        <v>111</v>
      </c>
    </row>
    <row r="137" spans="1:8" ht="15.75" thickBot="1" x14ac:dyDescent="0.3">
      <c r="A137" s="30" t="s">
        <v>112</v>
      </c>
      <c r="B137" s="31"/>
      <c r="C137" s="32"/>
      <c r="D137" s="33"/>
      <c r="E137" s="34"/>
      <c r="F137" s="35"/>
      <c r="G137" s="36" t="s">
        <v>2</v>
      </c>
      <c r="H137" s="37"/>
    </row>
    <row r="138" spans="1:8" ht="15.75" thickBot="1" x14ac:dyDescent="0.3">
      <c r="A138" s="38"/>
      <c r="B138" s="39"/>
      <c r="C138" s="40"/>
      <c r="D138" s="41" t="s">
        <v>3</v>
      </c>
      <c r="E138" s="41" t="s">
        <v>4</v>
      </c>
      <c r="F138" s="42" t="s">
        <v>5</v>
      </c>
      <c r="G138" s="42" t="s">
        <v>6</v>
      </c>
      <c r="H138" s="43"/>
    </row>
    <row r="139" spans="1:8" x14ac:dyDescent="0.25">
      <c r="A139" s="60"/>
      <c r="B139" s="61" t="s">
        <v>7</v>
      </c>
      <c r="C139" s="92"/>
      <c r="D139" s="78"/>
      <c r="E139" s="78"/>
      <c r="F139" s="79"/>
      <c r="G139" s="78"/>
      <c r="H139" s="29"/>
    </row>
    <row r="140" spans="1:8" ht="24.75" x14ac:dyDescent="0.25">
      <c r="A140" s="44" t="s">
        <v>71</v>
      </c>
      <c r="B140" s="87"/>
      <c r="C140" s="45" t="s">
        <v>8</v>
      </c>
      <c r="D140" s="49">
        <v>7.3</v>
      </c>
      <c r="E140" s="49">
        <v>7.42</v>
      </c>
      <c r="F140" s="50">
        <v>22.8</v>
      </c>
      <c r="G140" s="49">
        <v>187.2</v>
      </c>
      <c r="H140" s="37" t="s">
        <v>36</v>
      </c>
    </row>
    <row r="141" spans="1:8" ht="24.75" x14ac:dyDescent="0.25">
      <c r="A141" s="44" t="s">
        <v>26</v>
      </c>
      <c r="C141" s="45">
        <v>180</v>
      </c>
      <c r="D141" s="49">
        <v>2.4166666666666665</v>
      </c>
      <c r="E141" s="50">
        <v>2.5833333333333335</v>
      </c>
      <c r="F141" s="50">
        <v>13.608333333333333</v>
      </c>
      <c r="G141" s="49">
        <v>87.3</v>
      </c>
      <c r="H141" s="37" t="s">
        <v>178</v>
      </c>
    </row>
    <row r="142" spans="1:8" ht="26.25" customHeight="1" thickBot="1" x14ac:dyDescent="0.3">
      <c r="A142" s="44" t="s">
        <v>10</v>
      </c>
      <c r="C142" s="55" t="s">
        <v>224</v>
      </c>
      <c r="D142" s="49">
        <v>2.21</v>
      </c>
      <c r="E142" s="50">
        <v>5.13</v>
      </c>
      <c r="F142" s="132">
        <v>15.16</v>
      </c>
      <c r="G142" s="49">
        <v>115.5</v>
      </c>
      <c r="H142" s="37" t="s">
        <v>11</v>
      </c>
    </row>
    <row r="143" spans="1:8" ht="15.75" thickBot="1" x14ac:dyDescent="0.3">
      <c r="A143" s="57" t="s">
        <v>12</v>
      </c>
      <c r="B143" s="58"/>
      <c r="C143" s="59">
        <v>420</v>
      </c>
      <c r="D143" s="41">
        <f>SUM(D139:D142)</f>
        <v>11.926666666666666</v>
      </c>
      <c r="E143" s="41">
        <f>SUM(E139:E142)</f>
        <v>15.133333333333333</v>
      </c>
      <c r="F143" s="41">
        <f>SUM(F139:F142)</f>
        <v>51.568333333333328</v>
      </c>
      <c r="G143" s="41">
        <f>SUM(G139:G142)</f>
        <v>390</v>
      </c>
      <c r="H143" s="41"/>
    </row>
    <row r="144" spans="1:8" x14ac:dyDescent="0.25">
      <c r="A144" s="44" t="s">
        <v>13</v>
      </c>
      <c r="C144" s="45">
        <v>125</v>
      </c>
      <c r="D144" s="49">
        <v>1.2</v>
      </c>
      <c r="E144" s="50">
        <v>0.06</v>
      </c>
      <c r="F144" s="132">
        <v>17.5</v>
      </c>
      <c r="G144" s="50">
        <v>75</v>
      </c>
      <c r="H144" s="37" t="s">
        <v>140</v>
      </c>
    </row>
    <row r="145" spans="1:8" ht="15.75" thickBot="1" x14ac:dyDescent="0.3">
      <c r="A145" s="44" t="s">
        <v>81</v>
      </c>
      <c r="C145" s="45"/>
      <c r="D145" s="49"/>
      <c r="E145" s="50"/>
      <c r="F145" s="130"/>
      <c r="G145" s="50"/>
      <c r="H145" s="37"/>
    </row>
    <row r="146" spans="1:8" ht="15.75" thickBot="1" x14ac:dyDescent="0.3">
      <c r="A146" s="57" t="s">
        <v>12</v>
      </c>
      <c r="B146" s="58"/>
      <c r="C146" s="59">
        <f>SUM(C144)</f>
        <v>125</v>
      </c>
      <c r="D146" s="63">
        <f>SUM(D144:D145)</f>
        <v>1.2</v>
      </c>
      <c r="E146" s="63">
        <f t="shared" ref="E146" si="0">SUM(E144:E145)</f>
        <v>0.06</v>
      </c>
      <c r="F146" s="63">
        <v>20</v>
      </c>
      <c r="G146" s="63">
        <v>85</v>
      </c>
      <c r="H146" s="41"/>
    </row>
    <row r="147" spans="1:8" ht="15.75" thickBot="1" x14ac:dyDescent="0.3">
      <c r="A147" s="60"/>
      <c r="B147" s="61"/>
      <c r="C147" s="62">
        <v>545</v>
      </c>
      <c r="D147" s="96">
        <f>D143+D146</f>
        <v>13.126666666666665</v>
      </c>
      <c r="E147" s="96">
        <f>E143+E146</f>
        <v>15.193333333333333</v>
      </c>
      <c r="F147" s="96">
        <f>F143+F146</f>
        <v>71.568333333333328</v>
      </c>
      <c r="G147" s="96">
        <f>G143+G146</f>
        <v>475</v>
      </c>
      <c r="H147" s="97"/>
    </row>
    <row r="148" spans="1:8" x14ac:dyDescent="0.25">
      <c r="A148" s="60"/>
      <c r="B148" s="61" t="s">
        <v>14</v>
      </c>
      <c r="C148" s="62"/>
      <c r="D148" s="130"/>
      <c r="E148" s="50"/>
      <c r="F148" s="130"/>
      <c r="G148" s="49"/>
      <c r="H148" s="50"/>
    </row>
    <row r="149" spans="1:8" ht="22.5" customHeight="1" x14ac:dyDescent="0.25">
      <c r="A149" s="44" t="s">
        <v>15</v>
      </c>
      <c r="C149" s="45">
        <v>50</v>
      </c>
      <c r="D149" s="130">
        <v>0.4</v>
      </c>
      <c r="E149" s="50">
        <v>0.05</v>
      </c>
      <c r="F149" s="130">
        <v>0.85</v>
      </c>
      <c r="G149" s="49">
        <v>5.5</v>
      </c>
      <c r="H149" s="46" t="s">
        <v>72</v>
      </c>
    </row>
    <row r="150" spans="1:8" x14ac:dyDescent="0.25">
      <c r="A150" s="51" t="s">
        <v>209</v>
      </c>
      <c r="C150" s="45" t="s">
        <v>210</v>
      </c>
      <c r="D150" s="49">
        <v>3.8</v>
      </c>
      <c r="E150" s="50">
        <v>5.4</v>
      </c>
      <c r="F150" s="130">
        <v>18.600000000000001</v>
      </c>
      <c r="G150" s="49">
        <v>138</v>
      </c>
      <c r="H150" s="37" t="s">
        <v>83</v>
      </c>
    </row>
    <row r="151" spans="1:8" ht="27" customHeight="1" x14ac:dyDescent="0.25">
      <c r="A151" s="44" t="s">
        <v>229</v>
      </c>
      <c r="C151" s="45">
        <v>150</v>
      </c>
      <c r="D151" s="133">
        <v>12.3</v>
      </c>
      <c r="E151" s="54">
        <v>14.6</v>
      </c>
      <c r="F151" s="133">
        <v>38.200000000000003</v>
      </c>
      <c r="G151" s="54">
        <v>333.4</v>
      </c>
      <c r="H151" s="136" t="s">
        <v>230</v>
      </c>
    </row>
    <row r="152" spans="1:8" ht="22.5" customHeight="1" x14ac:dyDescent="0.25">
      <c r="A152" s="44" t="s">
        <v>69</v>
      </c>
      <c r="C152" s="45">
        <v>180</v>
      </c>
      <c r="D152" s="49">
        <v>0.1</v>
      </c>
      <c r="E152" s="50">
        <v>0.1</v>
      </c>
      <c r="F152" s="50">
        <v>11.8</v>
      </c>
      <c r="G152" s="50">
        <v>49</v>
      </c>
      <c r="H152" s="37" t="s">
        <v>103</v>
      </c>
    </row>
    <row r="153" spans="1:8" ht="22.5" customHeight="1" x14ac:dyDescent="0.25">
      <c r="A153" s="44" t="s">
        <v>16</v>
      </c>
      <c r="C153" s="45">
        <v>23</v>
      </c>
      <c r="D153" s="50">
        <v>1.8</v>
      </c>
      <c r="E153" s="130">
        <v>0.23</v>
      </c>
      <c r="F153" s="50">
        <v>11.3</v>
      </c>
      <c r="G153" s="130">
        <v>54.5</v>
      </c>
      <c r="H153" s="37"/>
    </row>
    <row r="154" spans="1:8" ht="22.5" customHeight="1" thickBot="1" x14ac:dyDescent="0.3">
      <c r="A154" s="65" t="s">
        <v>18</v>
      </c>
      <c r="B154" s="66"/>
      <c r="C154" s="67">
        <v>37.5</v>
      </c>
      <c r="D154" s="67">
        <v>1.8</v>
      </c>
      <c r="E154" s="67">
        <v>0.4</v>
      </c>
      <c r="F154" s="67">
        <v>18</v>
      </c>
      <c r="G154" s="67">
        <v>82.5</v>
      </c>
      <c r="H154" s="68"/>
    </row>
    <row r="155" spans="1:8" ht="26.25" customHeight="1" thickBot="1" x14ac:dyDescent="0.3">
      <c r="A155" s="57" t="s">
        <v>12</v>
      </c>
      <c r="B155" s="58"/>
      <c r="C155" s="59">
        <v>656.5</v>
      </c>
      <c r="D155" s="98">
        <f>SUM(D149:D154)</f>
        <v>20.200000000000003</v>
      </c>
      <c r="E155" s="98">
        <f>SUM(E149:E154)</f>
        <v>20.78</v>
      </c>
      <c r="F155" s="98">
        <f>SUM(F149:F154)</f>
        <v>98.75</v>
      </c>
      <c r="G155" s="98">
        <f>SUM(G149:G154)</f>
        <v>662.9</v>
      </c>
      <c r="H155" s="43"/>
    </row>
    <row r="156" spans="1:8" ht="26.25" customHeight="1" x14ac:dyDescent="0.25">
      <c r="A156" s="60"/>
      <c r="B156" s="61" t="s">
        <v>19</v>
      </c>
      <c r="C156" s="62"/>
      <c r="D156" s="128"/>
      <c r="E156" s="63"/>
      <c r="F156" s="129"/>
      <c r="G156" s="128"/>
      <c r="H156" s="37"/>
    </row>
    <row r="157" spans="1:8" ht="24.75" x14ac:dyDescent="0.25">
      <c r="A157" s="44" t="s">
        <v>212</v>
      </c>
      <c r="C157" s="45">
        <v>50</v>
      </c>
      <c r="D157" s="49">
        <v>3</v>
      </c>
      <c r="E157" s="49">
        <v>5.5</v>
      </c>
      <c r="F157" s="50">
        <v>40</v>
      </c>
      <c r="G157" s="49">
        <v>221</v>
      </c>
      <c r="H157" s="37" t="s">
        <v>167</v>
      </c>
    </row>
    <row r="158" spans="1:8" ht="26.25" customHeight="1" x14ac:dyDescent="0.25">
      <c r="A158" s="51" t="s">
        <v>29</v>
      </c>
      <c r="B158" s="19"/>
      <c r="C158" s="52">
        <v>15</v>
      </c>
      <c r="D158" s="54">
        <v>9.9</v>
      </c>
      <c r="E158" s="54">
        <v>7.5</v>
      </c>
      <c r="F158" s="54">
        <v>48</v>
      </c>
      <c r="G158" s="131">
        <v>187.5</v>
      </c>
      <c r="H158" s="93"/>
    </row>
    <row r="159" spans="1:8" x14ac:dyDescent="0.25">
      <c r="A159" s="51" t="s">
        <v>169</v>
      </c>
      <c r="B159" s="19"/>
      <c r="C159" s="52"/>
      <c r="D159" s="54"/>
      <c r="E159" s="54"/>
      <c r="F159" s="54"/>
      <c r="G159" s="131"/>
      <c r="H159" s="93"/>
    </row>
    <row r="160" spans="1:8" x14ac:dyDescent="0.25">
      <c r="A160" s="44" t="s">
        <v>21</v>
      </c>
      <c r="B160" s="95"/>
      <c r="C160" s="45">
        <v>120</v>
      </c>
      <c r="D160" s="130">
        <v>4.01</v>
      </c>
      <c r="E160" s="50">
        <v>3</v>
      </c>
      <c r="F160" s="130">
        <v>5.53</v>
      </c>
      <c r="G160" s="50">
        <v>74.180000000000007</v>
      </c>
      <c r="H160" s="37" t="s">
        <v>22</v>
      </c>
    </row>
    <row r="161" spans="1:8" ht="15.75" thickBot="1" x14ac:dyDescent="0.3">
      <c r="A161" s="44" t="s">
        <v>31</v>
      </c>
      <c r="C161" s="55" t="s">
        <v>165</v>
      </c>
      <c r="D161" s="49">
        <v>0.12</v>
      </c>
      <c r="E161" s="50">
        <v>0.01</v>
      </c>
      <c r="F161" s="132">
        <v>10.199999999999999</v>
      </c>
      <c r="G161" s="49">
        <v>41</v>
      </c>
      <c r="H161" s="136" t="s">
        <v>65</v>
      </c>
    </row>
    <row r="162" spans="1:8" ht="15.75" thickBot="1" x14ac:dyDescent="0.3">
      <c r="A162" s="71" t="s">
        <v>12</v>
      </c>
      <c r="B162" s="72"/>
      <c r="C162" s="73">
        <v>375</v>
      </c>
      <c r="D162" s="74">
        <f>SUM(D157:D161)</f>
        <v>17.03</v>
      </c>
      <c r="E162" s="74">
        <f>SUM(E157:E161)</f>
        <v>16.010000000000002</v>
      </c>
      <c r="F162" s="74">
        <f>SUM(F157:F161)</f>
        <v>103.73</v>
      </c>
      <c r="G162" s="74">
        <f>SUM(G157:G161)</f>
        <v>523.68000000000006</v>
      </c>
      <c r="H162" s="29"/>
    </row>
    <row r="163" spans="1:8" ht="15.75" thickBot="1" x14ac:dyDescent="0.3">
      <c r="A163" s="71" t="s">
        <v>24</v>
      </c>
      <c r="B163" s="72"/>
      <c r="C163" s="73">
        <f>C143+C146+C155+C162</f>
        <v>1576.5</v>
      </c>
      <c r="D163" s="88">
        <f>D143+D146+D155+D162</f>
        <v>50.356666666666669</v>
      </c>
      <c r="E163" s="88">
        <f>E143+E146+E155+E162</f>
        <v>51.983333333333334</v>
      </c>
      <c r="F163" s="88">
        <f>F143+F146+F155+F162</f>
        <v>274.04833333333335</v>
      </c>
      <c r="G163" s="88">
        <f>G143+G146+G155+G162</f>
        <v>1661.5800000000002</v>
      </c>
      <c r="H163" s="43"/>
    </row>
    <row r="164" spans="1:8" x14ac:dyDescent="0.25">
      <c r="A164" s="19"/>
      <c r="B164" s="19"/>
      <c r="C164" s="24"/>
      <c r="D164" s="131"/>
      <c r="E164" s="131"/>
      <c r="F164" s="131"/>
      <c r="G164" s="131"/>
    </row>
    <row r="165" spans="1:8" ht="15.75" thickBot="1" x14ac:dyDescent="0.3">
      <c r="A165" s="17" t="s">
        <v>48</v>
      </c>
      <c r="B165" s="19"/>
      <c r="C165" s="24"/>
      <c r="D165" s="131"/>
      <c r="E165" s="131"/>
      <c r="F165" s="131"/>
      <c r="G165" s="131"/>
    </row>
    <row r="166" spans="1:8" ht="24.75" x14ac:dyDescent="0.25">
      <c r="A166" s="25" t="s">
        <v>113</v>
      </c>
      <c r="B166" s="26"/>
      <c r="C166" s="27" t="s">
        <v>109</v>
      </c>
      <c r="D166" s="147" t="s">
        <v>110</v>
      </c>
      <c r="E166" s="148"/>
      <c r="F166" s="149"/>
      <c r="G166" s="128" t="s">
        <v>1</v>
      </c>
      <c r="H166" s="29" t="s">
        <v>111</v>
      </c>
    </row>
    <row r="167" spans="1:8" ht="15.75" thickBot="1" x14ac:dyDescent="0.3">
      <c r="A167" s="30" t="s">
        <v>112</v>
      </c>
      <c r="B167" s="31"/>
      <c r="C167" s="32"/>
      <c r="D167" s="33"/>
      <c r="E167" s="34"/>
      <c r="F167" s="35"/>
      <c r="G167" s="36" t="s">
        <v>2</v>
      </c>
      <c r="H167" s="37"/>
    </row>
    <row r="168" spans="1:8" ht="15.75" thickBot="1" x14ac:dyDescent="0.3">
      <c r="A168" s="38"/>
      <c r="B168" s="39"/>
      <c r="C168" s="40"/>
      <c r="D168" s="41" t="s">
        <v>3</v>
      </c>
      <c r="E168" s="41" t="s">
        <v>4</v>
      </c>
      <c r="F168" s="42" t="s">
        <v>5</v>
      </c>
      <c r="G168" s="42" t="s">
        <v>6</v>
      </c>
      <c r="H168" s="43"/>
    </row>
    <row r="169" spans="1:8" x14ac:dyDescent="0.25">
      <c r="A169" s="44"/>
      <c r="B169" s="17" t="s">
        <v>7</v>
      </c>
      <c r="C169" s="62"/>
      <c r="D169" s="48"/>
      <c r="E169" s="46"/>
      <c r="F169" s="47"/>
      <c r="G169" s="48"/>
      <c r="H169" s="37"/>
    </row>
    <row r="170" spans="1:8" ht="24.75" x14ac:dyDescent="0.25">
      <c r="A170" s="44" t="s">
        <v>43</v>
      </c>
      <c r="C170" s="45" t="s">
        <v>8</v>
      </c>
      <c r="D170" s="49">
        <v>5.2</v>
      </c>
      <c r="E170" s="50">
        <v>5.8</v>
      </c>
      <c r="F170" s="50">
        <v>25.2</v>
      </c>
      <c r="G170" s="49">
        <v>173.8</v>
      </c>
      <c r="H170" s="37" t="s">
        <v>73</v>
      </c>
    </row>
    <row r="171" spans="1:8" x14ac:dyDescent="0.25">
      <c r="A171" s="51" t="s">
        <v>64</v>
      </c>
      <c r="B171" s="19"/>
      <c r="C171" s="52" t="s">
        <v>135</v>
      </c>
      <c r="D171" s="53">
        <v>0.06</v>
      </c>
      <c r="E171" s="54">
        <v>0.02</v>
      </c>
      <c r="F171" s="131">
        <v>4.99</v>
      </c>
      <c r="G171" s="54">
        <v>20</v>
      </c>
      <c r="H171" s="37" t="s">
        <v>194</v>
      </c>
    </row>
    <row r="172" spans="1:8" ht="15.75" thickBot="1" x14ac:dyDescent="0.3">
      <c r="A172" s="44" t="s">
        <v>27</v>
      </c>
      <c r="C172" s="55" t="s">
        <v>225</v>
      </c>
      <c r="D172" s="49">
        <v>4.57</v>
      </c>
      <c r="E172" s="50">
        <v>6.85</v>
      </c>
      <c r="F172" s="132">
        <v>14.66</v>
      </c>
      <c r="G172" s="49">
        <v>139.41999999999999</v>
      </c>
      <c r="H172" s="37" t="s">
        <v>122</v>
      </c>
    </row>
    <row r="173" spans="1:8" ht="15.75" thickBot="1" x14ac:dyDescent="0.3">
      <c r="A173" s="57" t="s">
        <v>12</v>
      </c>
      <c r="B173" s="58"/>
      <c r="C173" s="59">
        <v>430</v>
      </c>
      <c r="D173" s="41">
        <f>SUM(D170:D172)</f>
        <v>9.83</v>
      </c>
      <c r="E173" s="41">
        <f>SUM(E170:E172)</f>
        <v>12.669999999999998</v>
      </c>
      <c r="F173" s="41">
        <f>SUM(F170:F172)</f>
        <v>44.849999999999994</v>
      </c>
      <c r="G173" s="41">
        <f>SUM(G170:G172)</f>
        <v>333.22</v>
      </c>
      <c r="H173" s="41"/>
    </row>
    <row r="174" spans="1:8" x14ac:dyDescent="0.25">
      <c r="A174" s="44" t="s">
        <v>20</v>
      </c>
      <c r="C174" s="45">
        <v>100</v>
      </c>
      <c r="D174" s="49">
        <v>0.4</v>
      </c>
      <c r="E174" s="50">
        <v>0.4</v>
      </c>
      <c r="F174" s="134">
        <v>12</v>
      </c>
      <c r="G174" s="50">
        <v>53.2</v>
      </c>
      <c r="H174" s="37" t="s">
        <v>142</v>
      </c>
    </row>
    <row r="175" spans="1:8" ht="15.75" thickBot="1" x14ac:dyDescent="0.3">
      <c r="A175" s="44" t="s">
        <v>78</v>
      </c>
      <c r="C175" s="45"/>
      <c r="D175" s="49"/>
      <c r="E175" s="50"/>
      <c r="F175" s="130"/>
      <c r="G175" s="50"/>
      <c r="H175" s="37"/>
    </row>
    <row r="176" spans="1:8" ht="15.75" thickBot="1" x14ac:dyDescent="0.3">
      <c r="A176" s="57" t="s">
        <v>12</v>
      </c>
      <c r="B176" s="58"/>
      <c r="C176" s="59">
        <f>SUM(C174)</f>
        <v>100</v>
      </c>
      <c r="D176" s="41">
        <f>SUM(D174:D175)</f>
        <v>0.4</v>
      </c>
      <c r="E176" s="41">
        <f t="shared" ref="E176:G176" si="1">SUM(E174:E175)</f>
        <v>0.4</v>
      </c>
      <c r="F176" s="41">
        <f t="shared" si="1"/>
        <v>12</v>
      </c>
      <c r="G176" s="41">
        <f t="shared" si="1"/>
        <v>53.2</v>
      </c>
      <c r="H176" s="41"/>
    </row>
    <row r="177" spans="1:8" ht="22.5" customHeight="1" thickBot="1" x14ac:dyDescent="0.3">
      <c r="A177" s="60"/>
      <c r="B177" s="61"/>
      <c r="C177" s="62">
        <v>530</v>
      </c>
      <c r="D177" s="128">
        <f>D173+D176</f>
        <v>10.23</v>
      </c>
      <c r="E177" s="128">
        <f t="shared" ref="E177:G177" si="2">E173+E176</f>
        <v>13.069999999999999</v>
      </c>
      <c r="F177" s="128">
        <f t="shared" si="2"/>
        <v>56.849999999999994</v>
      </c>
      <c r="G177" s="128">
        <f t="shared" si="2"/>
        <v>386.42</v>
      </c>
      <c r="H177" s="50"/>
    </row>
    <row r="178" spans="1:8" x14ac:dyDescent="0.25">
      <c r="A178" s="60"/>
      <c r="B178" s="61" t="s">
        <v>14</v>
      </c>
      <c r="C178" s="62"/>
      <c r="D178" s="128"/>
      <c r="E178" s="63"/>
      <c r="F178" s="129"/>
      <c r="G178" s="128"/>
      <c r="H178" s="37"/>
    </row>
    <row r="179" spans="1:8" ht="23.25" customHeight="1" x14ac:dyDescent="0.25">
      <c r="A179" s="44" t="s">
        <v>134</v>
      </c>
      <c r="C179" s="45">
        <v>50</v>
      </c>
      <c r="D179" s="130">
        <v>0.75</v>
      </c>
      <c r="E179" s="50">
        <v>0.06</v>
      </c>
      <c r="F179" s="130">
        <v>8.5</v>
      </c>
      <c r="G179" s="50">
        <v>37</v>
      </c>
      <c r="H179" s="50" t="s">
        <v>96</v>
      </c>
    </row>
    <row r="180" spans="1:8" x14ac:dyDescent="0.25">
      <c r="A180" s="99" t="s">
        <v>215</v>
      </c>
      <c r="C180" s="100" t="s">
        <v>44</v>
      </c>
      <c r="D180" s="49">
        <v>3.6</v>
      </c>
      <c r="E180" s="50">
        <v>7.8</v>
      </c>
      <c r="F180" s="130">
        <v>25.6</v>
      </c>
      <c r="G180" s="49">
        <v>187</v>
      </c>
      <c r="H180" s="37" t="s">
        <v>168</v>
      </c>
    </row>
    <row r="181" spans="1:8" x14ac:dyDescent="0.25">
      <c r="A181" s="44" t="s">
        <v>183</v>
      </c>
      <c r="C181" s="45" t="s">
        <v>217</v>
      </c>
      <c r="D181" s="130">
        <v>6</v>
      </c>
      <c r="E181" s="50">
        <v>9.5</v>
      </c>
      <c r="F181" s="130">
        <v>16.899999999999999</v>
      </c>
      <c r="G181" s="49">
        <v>177</v>
      </c>
      <c r="H181" s="37" t="s">
        <v>184</v>
      </c>
    </row>
    <row r="182" spans="1:8" ht="22.5" customHeight="1" x14ac:dyDescent="0.25">
      <c r="A182" s="44" t="s">
        <v>28</v>
      </c>
      <c r="C182" s="45">
        <v>180</v>
      </c>
      <c r="D182" s="49"/>
      <c r="E182" s="50"/>
      <c r="F182" s="130">
        <v>10</v>
      </c>
      <c r="G182" s="49">
        <v>40</v>
      </c>
      <c r="H182" s="37" t="s">
        <v>95</v>
      </c>
    </row>
    <row r="183" spans="1:8" ht="22.5" customHeight="1" x14ac:dyDescent="0.25">
      <c r="A183" s="44" t="s">
        <v>16</v>
      </c>
      <c r="C183" s="45">
        <v>23</v>
      </c>
      <c r="D183" s="50">
        <v>1.8</v>
      </c>
      <c r="E183" s="132">
        <v>0.23</v>
      </c>
      <c r="F183" s="50">
        <v>11.3</v>
      </c>
      <c r="G183" s="132">
        <v>54.5</v>
      </c>
      <c r="H183" s="37"/>
    </row>
    <row r="184" spans="1:8" ht="23.25" customHeight="1" thickBot="1" x14ac:dyDescent="0.3">
      <c r="A184" s="65" t="s">
        <v>18</v>
      </c>
      <c r="B184" s="66"/>
      <c r="C184" s="67">
        <v>37.5</v>
      </c>
      <c r="D184" s="67">
        <v>1.8</v>
      </c>
      <c r="E184" s="67">
        <v>0.4</v>
      </c>
      <c r="F184" s="67">
        <v>18</v>
      </c>
      <c r="G184" s="67">
        <v>82.5</v>
      </c>
      <c r="H184" s="68"/>
    </row>
    <row r="185" spans="1:8" ht="22.5" customHeight="1" thickBot="1" x14ac:dyDescent="0.3">
      <c r="A185" s="57" t="s">
        <v>12</v>
      </c>
      <c r="B185" s="58"/>
      <c r="C185" s="59">
        <v>650.5</v>
      </c>
      <c r="D185" s="98">
        <f>SUM(D179:D184)</f>
        <v>13.950000000000001</v>
      </c>
      <c r="E185" s="98">
        <f>SUM(E179:E184)</f>
        <v>17.989999999999998</v>
      </c>
      <c r="F185" s="98">
        <f>SUM(F179:F184)</f>
        <v>90.3</v>
      </c>
      <c r="G185" s="98">
        <f>SUM(G179:G184)</f>
        <v>578</v>
      </c>
      <c r="H185" s="98"/>
    </row>
    <row r="186" spans="1:8" x14ac:dyDescent="0.25">
      <c r="B186" s="19" t="s">
        <v>19</v>
      </c>
      <c r="C186" s="45"/>
      <c r="D186" s="130"/>
      <c r="E186" s="50"/>
      <c r="F186" s="130"/>
      <c r="G186" s="50"/>
      <c r="H186" s="101"/>
    </row>
    <row r="187" spans="1:8" ht="22.5" customHeight="1" x14ac:dyDescent="0.25">
      <c r="A187" s="51" t="s">
        <v>29</v>
      </c>
      <c r="B187" s="19"/>
      <c r="C187" s="52">
        <v>21</v>
      </c>
      <c r="D187" s="54">
        <v>2.2000000000000002</v>
      </c>
      <c r="E187" s="54">
        <v>5.5</v>
      </c>
      <c r="F187" s="54">
        <v>26.3</v>
      </c>
      <c r="G187" s="133">
        <v>158</v>
      </c>
      <c r="H187" s="93"/>
    </row>
    <row r="188" spans="1:8" x14ac:dyDescent="0.25">
      <c r="A188" s="51" t="s">
        <v>191</v>
      </c>
      <c r="B188" s="51"/>
      <c r="C188" s="52"/>
      <c r="D188" s="54"/>
      <c r="E188" s="54"/>
      <c r="F188" s="54"/>
      <c r="G188" s="131"/>
      <c r="H188" s="93"/>
    </row>
    <row r="189" spans="1:8" x14ac:dyDescent="0.25">
      <c r="A189" s="44" t="s">
        <v>34</v>
      </c>
      <c r="C189" s="45">
        <v>120</v>
      </c>
      <c r="D189" s="64">
        <v>4.1100000000000003</v>
      </c>
      <c r="E189" s="45">
        <v>3</v>
      </c>
      <c r="F189" s="64">
        <v>5.45</v>
      </c>
      <c r="G189" s="45">
        <v>67.739999999999995</v>
      </c>
      <c r="H189" s="37" t="s">
        <v>63</v>
      </c>
    </row>
    <row r="190" spans="1:8" ht="17.25" customHeight="1" x14ac:dyDescent="0.25">
      <c r="A190" s="44" t="s">
        <v>20</v>
      </c>
      <c r="C190" s="45">
        <v>100</v>
      </c>
      <c r="D190" s="49">
        <v>0.4</v>
      </c>
      <c r="E190" s="50">
        <v>0.4</v>
      </c>
      <c r="F190" s="134">
        <v>12</v>
      </c>
      <c r="G190" s="50">
        <v>53.2</v>
      </c>
      <c r="H190" s="37" t="s">
        <v>142</v>
      </c>
    </row>
    <row r="191" spans="1:8" ht="15.75" customHeight="1" x14ac:dyDescent="0.25">
      <c r="A191" s="44" t="s">
        <v>78</v>
      </c>
      <c r="C191" s="45"/>
      <c r="D191" s="49"/>
      <c r="E191" s="50"/>
      <c r="F191" s="130"/>
      <c r="G191" s="50"/>
      <c r="H191" s="37"/>
    </row>
    <row r="192" spans="1:8" ht="15" customHeight="1" x14ac:dyDescent="0.25">
      <c r="A192" s="44" t="s">
        <v>13</v>
      </c>
      <c r="C192" s="45">
        <v>125</v>
      </c>
      <c r="D192" s="49">
        <v>0.6</v>
      </c>
      <c r="E192" s="50">
        <v>0.06</v>
      </c>
      <c r="F192" s="130">
        <v>22</v>
      </c>
      <c r="G192" s="50">
        <v>91</v>
      </c>
      <c r="H192" s="37" t="s">
        <v>140</v>
      </c>
    </row>
    <row r="193" spans="1:8" ht="15" customHeight="1" thickBot="1" x14ac:dyDescent="0.3">
      <c r="A193" s="44" t="s">
        <v>82</v>
      </c>
      <c r="C193" s="45"/>
      <c r="D193" s="49"/>
      <c r="E193" s="50"/>
      <c r="F193" s="130"/>
      <c r="G193" s="50"/>
      <c r="H193" s="37"/>
    </row>
    <row r="194" spans="1:8" ht="15" customHeight="1" thickBot="1" x14ac:dyDescent="0.3">
      <c r="A194" s="57" t="s">
        <v>12</v>
      </c>
      <c r="B194" s="58"/>
      <c r="C194" s="59">
        <v>366</v>
      </c>
      <c r="D194" s="42">
        <f>SUM(D187:D193)</f>
        <v>7.3100000000000005</v>
      </c>
      <c r="E194" s="42">
        <f>SUM(E187:E193)</f>
        <v>8.9600000000000009</v>
      </c>
      <c r="F194" s="42">
        <f>SUM(F187:F193)</f>
        <v>65.75</v>
      </c>
      <c r="G194" s="42">
        <f>SUM(G187:G193)</f>
        <v>369.94</v>
      </c>
      <c r="H194" s="37"/>
    </row>
    <row r="195" spans="1:8" ht="15" customHeight="1" thickBot="1" x14ac:dyDescent="0.3">
      <c r="A195" s="57" t="s">
        <v>24</v>
      </c>
      <c r="B195" s="58"/>
      <c r="C195" s="41">
        <f>C173+C176+C185+C194</f>
        <v>1546.5</v>
      </c>
      <c r="D195" s="41">
        <f>D173+D176+D185+D194</f>
        <v>31.490000000000002</v>
      </c>
      <c r="E195" s="41">
        <f>E173+E176+E185+E194</f>
        <v>40.019999999999996</v>
      </c>
      <c r="F195" s="41">
        <f>F173+F176+F185+F194</f>
        <v>212.89999999999998</v>
      </c>
      <c r="G195" s="41">
        <f>G173+G176+G185+G194</f>
        <v>1334.3600000000001</v>
      </c>
      <c r="H195" s="43"/>
    </row>
    <row r="196" spans="1:8" ht="15" customHeight="1" x14ac:dyDescent="0.25">
      <c r="A196" s="102" t="s">
        <v>151</v>
      </c>
      <c r="B196" s="103"/>
      <c r="C196" s="104">
        <f>C39+C70+C102+C132+C163+C195</f>
        <v>10048</v>
      </c>
      <c r="D196" s="104">
        <f>D39+D70+D102+D132+D163+D195</f>
        <v>276.10000000000002</v>
      </c>
      <c r="E196" s="104">
        <f>E39+E70+E102+E132+E163+E195</f>
        <v>301.01833333333332</v>
      </c>
      <c r="F196" s="104">
        <f>F39+F70+F102+F132+F163+F195</f>
        <v>1434.5983333333334</v>
      </c>
      <c r="G196" s="104">
        <f>G39+G70+G102+G132+G163+G195</f>
        <v>9418.9500000000007</v>
      </c>
      <c r="H196" s="105"/>
    </row>
    <row r="197" spans="1:8" x14ac:dyDescent="0.25">
      <c r="A197" s="106"/>
      <c r="B197" s="106"/>
      <c r="C197" s="107">
        <f>C196/6</f>
        <v>1674.6666666666667</v>
      </c>
      <c r="D197" s="107">
        <f>D196/6</f>
        <v>46.016666666666673</v>
      </c>
      <c r="E197" s="107">
        <f>E196/6</f>
        <v>50.169722222222219</v>
      </c>
      <c r="F197" s="107">
        <f>F196/6</f>
        <v>239.09972222222223</v>
      </c>
      <c r="G197" s="107">
        <f>G196/6</f>
        <v>1569.825</v>
      </c>
      <c r="H197" s="108"/>
    </row>
    <row r="198" spans="1:8" ht="15.75" thickBot="1" x14ac:dyDescent="0.3">
      <c r="A198" s="19"/>
      <c r="B198" s="19"/>
      <c r="C198" s="24" t="s">
        <v>47</v>
      </c>
      <c r="D198" s="131"/>
      <c r="E198" s="131"/>
      <c r="F198" s="131"/>
      <c r="G198" s="131"/>
      <c r="H198" s="66"/>
    </row>
    <row r="199" spans="1:8" ht="15" customHeight="1" thickBot="1" x14ac:dyDescent="0.3">
      <c r="C199" s="64"/>
      <c r="D199" s="130"/>
      <c r="E199" s="130"/>
      <c r="F199" s="130"/>
      <c r="G199" s="109"/>
      <c r="H199" s="66"/>
    </row>
    <row r="200" spans="1:8" ht="15" customHeight="1" thickBot="1" x14ac:dyDescent="0.3">
      <c r="A200" s="17" t="s">
        <v>50</v>
      </c>
      <c r="H200" s="66"/>
    </row>
    <row r="201" spans="1:8" ht="24.75" x14ac:dyDescent="0.25">
      <c r="A201" s="25" t="s">
        <v>113</v>
      </c>
      <c r="B201" s="26"/>
      <c r="C201" s="27" t="s">
        <v>109</v>
      </c>
      <c r="D201" s="147" t="s">
        <v>110</v>
      </c>
      <c r="E201" s="148"/>
      <c r="F201" s="149"/>
      <c r="G201" s="128" t="s">
        <v>1</v>
      </c>
      <c r="H201" s="29" t="s">
        <v>111</v>
      </c>
    </row>
    <row r="202" spans="1:8" ht="15.75" thickBot="1" x14ac:dyDescent="0.3">
      <c r="A202" s="30" t="s">
        <v>112</v>
      </c>
      <c r="B202" s="31"/>
      <c r="C202" s="32"/>
      <c r="D202" s="33"/>
      <c r="E202" s="34"/>
      <c r="F202" s="35"/>
      <c r="G202" s="36" t="s">
        <v>2</v>
      </c>
      <c r="H202" s="37"/>
    </row>
    <row r="203" spans="1:8" ht="15.75" thickBot="1" x14ac:dyDescent="0.3">
      <c r="A203" s="38"/>
      <c r="B203" s="39"/>
      <c r="C203" s="40"/>
      <c r="D203" s="41" t="s">
        <v>3</v>
      </c>
      <c r="E203" s="41" t="s">
        <v>4</v>
      </c>
      <c r="F203" s="42" t="s">
        <v>5</v>
      </c>
      <c r="G203" s="42" t="s">
        <v>6</v>
      </c>
      <c r="H203" s="43"/>
    </row>
    <row r="204" spans="1:8" x14ac:dyDescent="0.25">
      <c r="A204" s="44"/>
      <c r="B204" s="17" t="s">
        <v>7</v>
      </c>
      <c r="C204" s="62"/>
      <c r="D204" s="48"/>
      <c r="E204" s="46"/>
      <c r="F204" s="47"/>
      <c r="G204" s="48"/>
      <c r="H204" s="37"/>
    </row>
    <row r="205" spans="1:8" ht="24.75" x14ac:dyDescent="0.25">
      <c r="A205" s="44" t="s">
        <v>33</v>
      </c>
      <c r="C205" s="45" t="s">
        <v>8</v>
      </c>
      <c r="D205" s="49">
        <v>6.7</v>
      </c>
      <c r="E205" s="50">
        <v>7.5</v>
      </c>
      <c r="F205" s="50">
        <v>22</v>
      </c>
      <c r="G205" s="49">
        <v>182.3</v>
      </c>
      <c r="H205" s="37" t="s">
        <v>76</v>
      </c>
    </row>
    <row r="206" spans="1:8" ht="22.5" customHeight="1" x14ac:dyDescent="0.25">
      <c r="A206" s="51" t="s">
        <v>38</v>
      </c>
      <c r="B206" s="19"/>
      <c r="C206" s="52" t="s">
        <v>135</v>
      </c>
      <c r="D206" s="53">
        <v>2.6</v>
      </c>
      <c r="E206" s="54">
        <v>2.2999999999999998</v>
      </c>
      <c r="F206" s="131">
        <v>14.3</v>
      </c>
      <c r="G206" s="54">
        <v>89</v>
      </c>
      <c r="H206" s="37" t="s">
        <v>39</v>
      </c>
    </row>
    <row r="207" spans="1:8" ht="15.75" thickBot="1" x14ac:dyDescent="0.3">
      <c r="A207" s="44" t="s">
        <v>27</v>
      </c>
      <c r="C207" s="55" t="s">
        <v>225</v>
      </c>
      <c r="D207" s="49">
        <v>4.57</v>
      </c>
      <c r="E207" s="50">
        <v>6.85</v>
      </c>
      <c r="F207" s="132">
        <v>14.66</v>
      </c>
      <c r="G207" s="49">
        <v>139.41999999999999</v>
      </c>
      <c r="H207" s="37" t="s">
        <v>122</v>
      </c>
    </row>
    <row r="208" spans="1:8" ht="23.25" customHeight="1" thickBot="1" x14ac:dyDescent="0.3">
      <c r="A208" s="57" t="s">
        <v>12</v>
      </c>
      <c r="B208" s="58"/>
      <c r="C208" s="59">
        <v>430</v>
      </c>
      <c r="D208" s="41">
        <f>SUM(D205:D207)</f>
        <v>13.870000000000001</v>
      </c>
      <c r="E208" s="41">
        <f>SUM(E205:E207)</f>
        <v>16.649999999999999</v>
      </c>
      <c r="F208" s="41">
        <f>SUM(F205:F207)</f>
        <v>50.959999999999994</v>
      </c>
      <c r="G208" s="41">
        <f>SUM(G205:G207)</f>
        <v>410.72</v>
      </c>
      <c r="H208" s="41"/>
    </row>
    <row r="209" spans="1:105" x14ac:dyDescent="0.25">
      <c r="A209" s="44" t="s">
        <v>20</v>
      </c>
      <c r="C209" s="45">
        <v>100</v>
      </c>
      <c r="D209" s="49">
        <v>0.4</v>
      </c>
      <c r="E209" s="50">
        <v>0.4</v>
      </c>
      <c r="F209" s="134">
        <v>12</v>
      </c>
      <c r="G209" s="50">
        <v>53.2</v>
      </c>
      <c r="H209" s="37" t="s">
        <v>142</v>
      </c>
    </row>
    <row r="210" spans="1:105" ht="15.75" thickBot="1" x14ac:dyDescent="0.3">
      <c r="A210" s="44" t="s">
        <v>78</v>
      </c>
      <c r="C210" s="45"/>
      <c r="D210" s="49"/>
      <c r="E210" s="50"/>
      <c r="F210" s="130"/>
      <c r="G210" s="50"/>
      <c r="H210" s="37"/>
    </row>
    <row r="211" spans="1:105" ht="15.75" thickBot="1" x14ac:dyDescent="0.3">
      <c r="A211" s="57" t="s">
        <v>12</v>
      </c>
      <c r="B211" s="58"/>
      <c r="C211" s="59">
        <f>SUM(C209)</f>
        <v>100</v>
      </c>
      <c r="D211" s="41">
        <f>SUM(D209:D210)</f>
        <v>0.4</v>
      </c>
      <c r="E211" s="41">
        <f t="shared" ref="E211:G211" si="3">SUM(E209:E210)</f>
        <v>0.4</v>
      </c>
      <c r="F211" s="41">
        <f t="shared" si="3"/>
        <v>12</v>
      </c>
      <c r="G211" s="41">
        <f t="shared" si="3"/>
        <v>53.2</v>
      </c>
      <c r="H211" s="41"/>
    </row>
    <row r="212" spans="1:105" ht="15.75" customHeight="1" thickBot="1" x14ac:dyDescent="0.3">
      <c r="A212" s="60"/>
      <c r="B212" s="61"/>
      <c r="C212" s="62">
        <v>530</v>
      </c>
      <c r="D212" s="128">
        <f>D208+D211</f>
        <v>14.270000000000001</v>
      </c>
      <c r="E212" s="128">
        <f t="shared" ref="E212:G212" si="4">E208+E211</f>
        <v>17.049999999999997</v>
      </c>
      <c r="F212" s="128">
        <f t="shared" si="4"/>
        <v>62.959999999999994</v>
      </c>
      <c r="G212" s="128">
        <f t="shared" si="4"/>
        <v>463.92</v>
      </c>
      <c r="H212" s="50"/>
    </row>
    <row r="213" spans="1:105" ht="22.5" customHeight="1" x14ac:dyDescent="0.25">
      <c r="A213" s="60"/>
      <c r="B213" s="61" t="s">
        <v>14</v>
      </c>
      <c r="C213" s="62"/>
      <c r="D213" s="128"/>
      <c r="E213" s="63"/>
      <c r="F213" s="129"/>
      <c r="G213" s="128"/>
      <c r="H213" s="37"/>
    </row>
    <row r="214" spans="1:105" ht="22.5" customHeight="1" x14ac:dyDescent="0.25">
      <c r="A214" s="44" t="s">
        <v>198</v>
      </c>
      <c r="C214" s="45">
        <v>50</v>
      </c>
      <c r="D214" s="130">
        <v>0.95</v>
      </c>
      <c r="E214" s="50">
        <v>3.02</v>
      </c>
      <c r="F214" s="130">
        <v>7.9</v>
      </c>
      <c r="G214" s="49">
        <v>63</v>
      </c>
      <c r="H214" s="37" t="s">
        <v>199</v>
      </c>
    </row>
    <row r="215" spans="1:105" s="145" customFormat="1" ht="37.5" customHeight="1" x14ac:dyDescent="0.25">
      <c r="A215" s="44" t="s">
        <v>231</v>
      </c>
      <c r="B215" s="17"/>
      <c r="C215" s="45" t="s">
        <v>88</v>
      </c>
      <c r="D215" s="49">
        <v>3.56</v>
      </c>
      <c r="E215" s="50">
        <v>4.5</v>
      </c>
      <c r="F215" s="132">
        <v>23.6</v>
      </c>
      <c r="G215" s="49">
        <v>149</v>
      </c>
      <c r="H215" s="136" t="s">
        <v>92</v>
      </c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</row>
    <row r="216" spans="1:105" ht="24.75" x14ac:dyDescent="0.25">
      <c r="A216" s="44" t="s">
        <v>136</v>
      </c>
      <c r="C216" s="45">
        <v>70</v>
      </c>
      <c r="D216" s="49">
        <v>8</v>
      </c>
      <c r="E216" s="50">
        <v>10.5</v>
      </c>
      <c r="F216" s="130">
        <v>6.2</v>
      </c>
      <c r="G216" s="49">
        <v>152</v>
      </c>
      <c r="H216" s="37" t="s">
        <v>170</v>
      </c>
    </row>
    <row r="217" spans="1:105" ht="22.5" customHeight="1" x14ac:dyDescent="0.25">
      <c r="A217" s="44" t="s">
        <v>46</v>
      </c>
      <c r="C217" s="45">
        <v>130</v>
      </c>
      <c r="D217" s="130">
        <v>4.8</v>
      </c>
      <c r="E217" s="50">
        <v>3.6</v>
      </c>
      <c r="F217" s="130">
        <v>29.4</v>
      </c>
      <c r="G217" s="49">
        <v>169</v>
      </c>
      <c r="H217" s="37" t="s">
        <v>98</v>
      </c>
    </row>
    <row r="218" spans="1:105" ht="22.5" customHeight="1" x14ac:dyDescent="0.25">
      <c r="A218" s="44" t="s">
        <v>28</v>
      </c>
      <c r="C218" s="45">
        <v>180</v>
      </c>
      <c r="D218" s="49"/>
      <c r="E218" s="50"/>
      <c r="F218" s="130">
        <v>10</v>
      </c>
      <c r="G218" s="49">
        <v>40</v>
      </c>
      <c r="H218" s="37" t="s">
        <v>95</v>
      </c>
    </row>
    <row r="219" spans="1:105" x14ac:dyDescent="0.25">
      <c r="A219" s="44" t="s">
        <v>16</v>
      </c>
      <c r="C219" s="45">
        <v>23</v>
      </c>
      <c r="D219" s="50">
        <v>1.8</v>
      </c>
      <c r="E219" s="130">
        <v>0.23</v>
      </c>
      <c r="F219" s="50">
        <v>11.3</v>
      </c>
      <c r="G219" s="130">
        <v>54.5</v>
      </c>
      <c r="H219" s="37"/>
    </row>
    <row r="220" spans="1:105" ht="16.5" customHeight="1" thickBot="1" x14ac:dyDescent="0.3">
      <c r="A220" s="65" t="s">
        <v>18</v>
      </c>
      <c r="B220" s="66"/>
      <c r="C220" s="67">
        <v>37.5</v>
      </c>
      <c r="D220" s="67">
        <v>1.8</v>
      </c>
      <c r="E220" s="67">
        <v>0.4</v>
      </c>
      <c r="F220" s="67">
        <v>18</v>
      </c>
      <c r="G220" s="67">
        <v>82.5</v>
      </c>
      <c r="H220" s="68"/>
    </row>
    <row r="221" spans="1:105" ht="26.25" customHeight="1" thickBot="1" x14ac:dyDescent="0.3">
      <c r="A221" s="57" t="s">
        <v>12</v>
      </c>
      <c r="B221" s="58"/>
      <c r="C221" s="59">
        <v>710.5</v>
      </c>
      <c r="D221" s="98">
        <f>SUM(D214:D220)</f>
        <v>20.91</v>
      </c>
      <c r="E221" s="98">
        <f>SUM(E214:E220)</f>
        <v>22.25</v>
      </c>
      <c r="F221" s="98">
        <f>SUM(F214:F220)</f>
        <v>106.39999999999999</v>
      </c>
      <c r="G221" s="98">
        <f>SUM(G214:G220)</f>
        <v>710</v>
      </c>
      <c r="H221" s="98"/>
    </row>
    <row r="222" spans="1:105" x14ac:dyDescent="0.25">
      <c r="B222" s="19" t="s">
        <v>19</v>
      </c>
      <c r="C222" s="45"/>
      <c r="D222" s="130"/>
      <c r="E222" s="50"/>
      <c r="F222" s="130"/>
      <c r="G222" s="50"/>
      <c r="H222" s="101"/>
    </row>
    <row r="223" spans="1:105" x14ac:dyDescent="0.25">
      <c r="A223" s="44" t="s">
        <v>20</v>
      </c>
      <c r="C223" s="45">
        <v>100</v>
      </c>
      <c r="D223" s="49">
        <v>0.4</v>
      </c>
      <c r="E223" s="50">
        <v>0.4</v>
      </c>
      <c r="F223" s="134">
        <v>12</v>
      </c>
      <c r="G223" s="50">
        <v>53.2</v>
      </c>
      <c r="H223" s="37" t="s">
        <v>142</v>
      </c>
    </row>
    <row r="224" spans="1:105" x14ac:dyDescent="0.25">
      <c r="A224" s="44" t="s">
        <v>78</v>
      </c>
      <c r="C224" s="45"/>
      <c r="D224" s="49"/>
      <c r="E224" s="50"/>
      <c r="F224" s="130"/>
      <c r="G224" s="50"/>
      <c r="H224" s="37"/>
    </row>
    <row r="225" spans="1:8" x14ac:dyDescent="0.25">
      <c r="A225" s="51" t="s">
        <v>30</v>
      </c>
      <c r="B225" s="19"/>
      <c r="C225" s="52">
        <v>120</v>
      </c>
      <c r="D225" s="54">
        <v>4.3</v>
      </c>
      <c r="E225" s="54">
        <v>3</v>
      </c>
      <c r="F225" s="54">
        <v>5</v>
      </c>
      <c r="G225" s="54">
        <v>64</v>
      </c>
      <c r="H225" s="37" t="s">
        <v>22</v>
      </c>
    </row>
    <row r="226" spans="1:8" ht="24.75" x14ac:dyDescent="0.25">
      <c r="A226" s="44" t="s">
        <v>201</v>
      </c>
      <c r="C226" s="100">
        <v>50</v>
      </c>
      <c r="D226" s="70">
        <v>3.8</v>
      </c>
      <c r="E226" s="70">
        <v>4.8</v>
      </c>
      <c r="F226" s="45">
        <v>22.3</v>
      </c>
      <c r="G226" s="70">
        <v>148</v>
      </c>
      <c r="H226" s="45" t="s">
        <v>218</v>
      </c>
    </row>
    <row r="227" spans="1:8" ht="15.75" thickBot="1" x14ac:dyDescent="0.3">
      <c r="A227" s="83" t="s">
        <v>179</v>
      </c>
      <c r="C227" s="45">
        <v>180</v>
      </c>
      <c r="D227" s="70">
        <v>0.6</v>
      </c>
      <c r="E227" s="84">
        <v>0.06</v>
      </c>
      <c r="F227" s="85">
        <v>15</v>
      </c>
      <c r="G227" s="86">
        <v>62.5</v>
      </c>
      <c r="H227" s="135" t="s">
        <v>180</v>
      </c>
    </row>
    <row r="228" spans="1:8" ht="15.75" thickBot="1" x14ac:dyDescent="0.3">
      <c r="A228" s="57" t="s">
        <v>12</v>
      </c>
      <c r="B228" s="58"/>
      <c r="C228" s="59">
        <v>450</v>
      </c>
      <c r="D228" s="42">
        <f>SUM(D223:D227)</f>
        <v>9.1</v>
      </c>
      <c r="E228" s="42">
        <f>SUM(E223:E227)</f>
        <v>8.26</v>
      </c>
      <c r="F228" s="42">
        <f>SUM(F223:F227)</f>
        <v>54.3</v>
      </c>
      <c r="G228" s="42">
        <f>SUM(G223:G227)</f>
        <v>327.7</v>
      </c>
      <c r="H228" s="37"/>
    </row>
    <row r="229" spans="1:8" ht="15.75" thickBot="1" x14ac:dyDescent="0.3">
      <c r="A229" s="57" t="s">
        <v>24</v>
      </c>
      <c r="B229" s="58"/>
      <c r="C229" s="59">
        <f>C208+C211+C221+C228</f>
        <v>1690.5</v>
      </c>
      <c r="D229" s="41">
        <f>D208+D211+D221+D228</f>
        <v>44.28</v>
      </c>
      <c r="E229" s="41">
        <f>E208+E211+E221+E228</f>
        <v>47.559999999999995</v>
      </c>
      <c r="F229" s="41">
        <f>F208+F211+F221+F228</f>
        <v>223.65999999999997</v>
      </c>
      <c r="G229" s="41">
        <f>G208+G211+G221+G228</f>
        <v>1501.6200000000001</v>
      </c>
      <c r="H229" s="43"/>
    </row>
    <row r="230" spans="1:8" x14ac:dyDescent="0.25">
      <c r="C230" s="76"/>
      <c r="D230" s="130"/>
      <c r="E230" s="130"/>
      <c r="F230" s="130"/>
      <c r="G230" s="130"/>
      <c r="H230" s="61"/>
    </row>
    <row r="231" spans="1:8" ht="15.75" thickBot="1" x14ac:dyDescent="0.3">
      <c r="A231" s="17" t="s">
        <v>51</v>
      </c>
      <c r="H231" s="66"/>
    </row>
    <row r="232" spans="1:8" ht="24.75" x14ac:dyDescent="0.25">
      <c r="A232" s="25" t="s">
        <v>113</v>
      </c>
      <c r="B232" s="26"/>
      <c r="C232" s="27" t="s">
        <v>109</v>
      </c>
      <c r="D232" s="147" t="s">
        <v>110</v>
      </c>
      <c r="E232" s="148"/>
      <c r="F232" s="149"/>
      <c r="G232" s="128" t="s">
        <v>1</v>
      </c>
      <c r="H232" s="29" t="s">
        <v>111</v>
      </c>
    </row>
    <row r="233" spans="1:8" ht="15.75" thickBot="1" x14ac:dyDescent="0.3">
      <c r="A233" s="30" t="s">
        <v>112</v>
      </c>
      <c r="B233" s="31"/>
      <c r="C233" s="32"/>
      <c r="D233" s="33"/>
      <c r="E233" s="34"/>
      <c r="F233" s="35"/>
      <c r="G233" s="36" t="s">
        <v>2</v>
      </c>
      <c r="H233" s="37"/>
    </row>
    <row r="234" spans="1:8" ht="22.5" customHeight="1" thickBot="1" x14ac:dyDescent="0.3">
      <c r="A234" s="38"/>
      <c r="B234" s="39"/>
      <c r="C234" s="40"/>
      <c r="D234" s="41" t="s">
        <v>3</v>
      </c>
      <c r="E234" s="41" t="s">
        <v>4</v>
      </c>
      <c r="F234" s="42" t="s">
        <v>5</v>
      </c>
      <c r="G234" s="42" t="s">
        <v>6</v>
      </c>
      <c r="H234" s="43"/>
    </row>
    <row r="235" spans="1:8" x14ac:dyDescent="0.25">
      <c r="A235" s="60"/>
      <c r="B235" s="61" t="s">
        <v>7</v>
      </c>
      <c r="C235" s="45"/>
      <c r="D235" s="78"/>
      <c r="E235" s="79"/>
      <c r="F235" s="82"/>
      <c r="G235" s="78"/>
      <c r="H235" s="37"/>
    </row>
    <row r="236" spans="1:8" ht="27" customHeight="1" x14ac:dyDescent="0.25">
      <c r="A236" s="44" t="s">
        <v>219</v>
      </c>
      <c r="B236" s="87"/>
      <c r="C236" s="45" t="s">
        <v>8</v>
      </c>
      <c r="D236" s="49">
        <v>9.5</v>
      </c>
      <c r="E236" s="49">
        <v>8.8000000000000007</v>
      </c>
      <c r="F236" s="50">
        <v>20.100000000000001</v>
      </c>
      <c r="G236" s="49">
        <v>198</v>
      </c>
      <c r="H236" s="37" t="s">
        <v>74</v>
      </c>
    </row>
    <row r="237" spans="1:8" ht="27" customHeight="1" x14ac:dyDescent="0.25">
      <c r="A237" s="44" t="s">
        <v>9</v>
      </c>
      <c r="C237" s="45">
        <v>180</v>
      </c>
      <c r="D237" s="49">
        <v>1.2166666666666666</v>
      </c>
      <c r="E237" s="50">
        <v>1.3416666666666668</v>
      </c>
      <c r="F237" s="50">
        <v>11.941666666666666</v>
      </c>
      <c r="G237" s="49">
        <v>65</v>
      </c>
      <c r="H237" s="37" t="s">
        <v>181</v>
      </c>
    </row>
    <row r="238" spans="1:8" ht="30" customHeight="1" thickBot="1" x14ac:dyDescent="0.3">
      <c r="A238" s="44" t="s">
        <v>10</v>
      </c>
      <c r="C238" s="55" t="s">
        <v>224</v>
      </c>
      <c r="D238" s="49">
        <v>2.21</v>
      </c>
      <c r="E238" s="50">
        <v>5.13</v>
      </c>
      <c r="F238" s="132">
        <v>15.16</v>
      </c>
      <c r="G238" s="49">
        <v>115.5</v>
      </c>
      <c r="H238" s="37" t="s">
        <v>11</v>
      </c>
    </row>
    <row r="239" spans="1:8" ht="15.75" thickBot="1" x14ac:dyDescent="0.3">
      <c r="A239" s="57" t="s">
        <v>12</v>
      </c>
      <c r="B239" s="58"/>
      <c r="C239" s="59">
        <v>420</v>
      </c>
      <c r="D239" s="42">
        <f>SUM(D235:D238)</f>
        <v>12.926666666666666</v>
      </c>
      <c r="E239" s="42">
        <f>SUM(E235:E238)</f>
        <v>15.271666666666668</v>
      </c>
      <c r="F239" s="42">
        <f>SUM(F235:F238)</f>
        <v>47.201666666666668</v>
      </c>
      <c r="G239" s="42">
        <f>SUM(G235:G238)</f>
        <v>378.5</v>
      </c>
      <c r="H239" s="29"/>
    </row>
    <row r="240" spans="1:8" x14ac:dyDescent="0.25">
      <c r="A240" s="44" t="s">
        <v>13</v>
      </c>
      <c r="C240" s="45">
        <v>125</v>
      </c>
      <c r="D240" s="49">
        <v>0.6</v>
      </c>
      <c r="E240" s="50">
        <v>0.06</v>
      </c>
      <c r="F240" s="130">
        <v>22</v>
      </c>
      <c r="G240" s="50">
        <v>91</v>
      </c>
      <c r="H240" s="37" t="s">
        <v>140</v>
      </c>
    </row>
    <row r="241" spans="1:8" ht="16.5" customHeight="1" thickBot="1" x14ac:dyDescent="0.3">
      <c r="A241" s="44" t="s">
        <v>82</v>
      </c>
      <c r="C241" s="45"/>
      <c r="D241" s="49"/>
      <c r="E241" s="50"/>
      <c r="F241" s="130"/>
      <c r="G241" s="50"/>
      <c r="H241" s="37"/>
    </row>
    <row r="242" spans="1:8" ht="22.5" customHeight="1" thickBot="1" x14ac:dyDescent="0.3">
      <c r="A242" s="57" t="s">
        <v>12</v>
      </c>
      <c r="B242" s="58"/>
      <c r="C242" s="59">
        <f>SUM(C240)</f>
        <v>125</v>
      </c>
      <c r="D242" s="41">
        <f>SUM(D240:D241)</f>
        <v>0.6</v>
      </c>
      <c r="E242" s="41">
        <f t="shared" ref="E242:G242" si="5">SUM(E240:E241)</f>
        <v>0.06</v>
      </c>
      <c r="F242" s="41">
        <f t="shared" si="5"/>
        <v>22</v>
      </c>
      <c r="G242" s="41">
        <f t="shared" si="5"/>
        <v>91</v>
      </c>
      <c r="H242" s="29"/>
    </row>
    <row r="243" spans="1:8" ht="22.5" customHeight="1" thickBot="1" x14ac:dyDescent="0.3">
      <c r="A243" s="60"/>
      <c r="B243" s="61"/>
      <c r="C243" s="62">
        <v>545</v>
      </c>
      <c r="D243" s="18">
        <f>D239+D242</f>
        <v>13.526666666666666</v>
      </c>
      <c r="E243" s="18">
        <f>E239+E242</f>
        <v>15.331666666666669</v>
      </c>
      <c r="F243" s="18">
        <f>F239+F242</f>
        <v>69.201666666666668</v>
      </c>
      <c r="G243" s="18">
        <f>G239+G242</f>
        <v>469.5</v>
      </c>
      <c r="H243" s="29"/>
    </row>
    <row r="244" spans="1:8" x14ac:dyDescent="0.25">
      <c r="A244" s="60"/>
      <c r="B244" s="61" t="s">
        <v>14</v>
      </c>
      <c r="C244" s="62"/>
      <c r="D244" s="129"/>
      <c r="E244" s="63"/>
      <c r="F244" s="129"/>
      <c r="G244" s="128"/>
      <c r="H244" s="29"/>
    </row>
    <row r="245" spans="1:8" ht="22.5" customHeight="1" x14ac:dyDescent="0.25">
      <c r="A245" s="44" t="s">
        <v>161</v>
      </c>
      <c r="C245" s="45">
        <v>50</v>
      </c>
      <c r="D245" s="130">
        <v>0.6</v>
      </c>
      <c r="E245" s="50">
        <v>2.5</v>
      </c>
      <c r="F245" s="130">
        <v>4.2</v>
      </c>
      <c r="G245" s="49">
        <v>42</v>
      </c>
      <c r="H245" s="37" t="s">
        <v>162</v>
      </c>
    </row>
    <row r="246" spans="1:8" ht="37.5" customHeight="1" x14ac:dyDescent="0.25">
      <c r="A246" s="44" t="s">
        <v>232</v>
      </c>
      <c r="C246" s="45" t="s">
        <v>233</v>
      </c>
      <c r="D246" s="49">
        <v>3.8</v>
      </c>
      <c r="E246" s="50">
        <v>3.5</v>
      </c>
      <c r="F246" s="132">
        <v>20.5</v>
      </c>
      <c r="G246" s="49">
        <v>129</v>
      </c>
      <c r="H246" s="136" t="s">
        <v>94</v>
      </c>
    </row>
    <row r="247" spans="1:8" ht="22.5" customHeight="1" x14ac:dyDescent="0.25">
      <c r="A247" s="51" t="s">
        <v>234</v>
      </c>
      <c r="B247" s="19"/>
      <c r="C247" s="52" t="s">
        <v>49</v>
      </c>
      <c r="D247" s="53">
        <v>12.6</v>
      </c>
      <c r="E247" s="54">
        <v>14</v>
      </c>
      <c r="F247" s="133">
        <v>36</v>
      </c>
      <c r="G247" s="53">
        <v>320</v>
      </c>
      <c r="H247" s="136" t="s">
        <v>41</v>
      </c>
    </row>
    <row r="248" spans="1:8" x14ac:dyDescent="0.25">
      <c r="A248" s="44" t="s">
        <v>69</v>
      </c>
      <c r="C248" s="45">
        <v>180</v>
      </c>
      <c r="D248" s="49">
        <v>0.1</v>
      </c>
      <c r="E248" s="50">
        <v>0.1</v>
      </c>
      <c r="F248" s="50">
        <v>11.8</v>
      </c>
      <c r="G248" s="50">
        <v>49</v>
      </c>
      <c r="H248" s="37" t="s">
        <v>103</v>
      </c>
    </row>
    <row r="249" spans="1:8" ht="17.25" customHeight="1" x14ac:dyDescent="0.25">
      <c r="A249" s="44" t="s">
        <v>16</v>
      </c>
      <c r="C249" s="45">
        <v>23</v>
      </c>
      <c r="D249" s="50">
        <v>1.8</v>
      </c>
      <c r="E249" s="130">
        <v>0.23</v>
      </c>
      <c r="F249" s="50">
        <v>11.3</v>
      </c>
      <c r="G249" s="130">
        <v>54.5</v>
      </c>
      <c r="H249" s="37"/>
    </row>
    <row r="250" spans="1:8" ht="17.25" customHeight="1" thickBot="1" x14ac:dyDescent="0.3">
      <c r="A250" s="65" t="s">
        <v>18</v>
      </c>
      <c r="B250" s="66"/>
      <c r="C250" s="67">
        <v>37.5</v>
      </c>
      <c r="D250" s="67">
        <v>1.8</v>
      </c>
      <c r="E250" s="67">
        <v>0.4</v>
      </c>
      <c r="F250" s="67">
        <v>18</v>
      </c>
      <c r="G250" s="67">
        <v>82.5</v>
      </c>
      <c r="H250" s="68"/>
    </row>
    <row r="251" spans="1:8" ht="15.75" thickBot="1" x14ac:dyDescent="0.3">
      <c r="A251" s="57" t="s">
        <v>12</v>
      </c>
      <c r="B251" s="58"/>
      <c r="C251" s="59">
        <v>680.5</v>
      </c>
      <c r="D251" s="42">
        <f>SUM(D245:D250)</f>
        <v>20.700000000000003</v>
      </c>
      <c r="E251" s="42">
        <f>SUM(E245:E250)</f>
        <v>20.73</v>
      </c>
      <c r="F251" s="42">
        <f>SUM(F245:F250)</f>
        <v>101.8</v>
      </c>
      <c r="G251" s="42">
        <f>SUM(G245:G250)</f>
        <v>677</v>
      </c>
      <c r="H251" s="29"/>
    </row>
    <row r="252" spans="1:8" x14ac:dyDescent="0.25">
      <c r="A252" s="110"/>
      <c r="B252" s="111" t="s">
        <v>19</v>
      </c>
      <c r="C252" s="112"/>
      <c r="D252" s="113"/>
      <c r="E252" s="113"/>
      <c r="F252" s="113"/>
      <c r="G252" s="113"/>
      <c r="H252" s="29"/>
    </row>
    <row r="253" spans="1:8" x14ac:dyDescent="0.25">
      <c r="A253" s="44" t="s">
        <v>29</v>
      </c>
      <c r="C253" s="45">
        <v>10</v>
      </c>
      <c r="D253" s="50">
        <v>3.86</v>
      </c>
      <c r="E253" s="132">
        <v>3.38</v>
      </c>
      <c r="F253" s="50">
        <v>32</v>
      </c>
      <c r="G253" s="132">
        <v>168</v>
      </c>
      <c r="H253" s="130"/>
    </row>
    <row r="254" spans="1:8" x14ac:dyDescent="0.25">
      <c r="A254" s="44" t="s">
        <v>85</v>
      </c>
      <c r="C254" s="45"/>
      <c r="D254" s="49"/>
      <c r="E254" s="132"/>
      <c r="F254" s="132"/>
      <c r="G254" s="132"/>
      <c r="H254" s="50"/>
    </row>
    <row r="255" spans="1:8" x14ac:dyDescent="0.25">
      <c r="A255" s="44" t="s">
        <v>137</v>
      </c>
      <c r="C255" s="45">
        <v>120</v>
      </c>
      <c r="D255" s="130">
        <v>3.4</v>
      </c>
      <c r="E255" s="50">
        <v>3</v>
      </c>
      <c r="F255" s="130">
        <v>5.7</v>
      </c>
      <c r="G255" s="50">
        <v>63.4</v>
      </c>
      <c r="H255" s="37" t="s">
        <v>138</v>
      </c>
    </row>
    <row r="256" spans="1:8" x14ac:dyDescent="0.25">
      <c r="A256" s="51" t="s">
        <v>235</v>
      </c>
      <c r="B256" s="19"/>
      <c r="C256" s="80" t="s">
        <v>52</v>
      </c>
      <c r="D256" s="132">
        <v>9</v>
      </c>
      <c r="E256" s="50">
        <v>10.4</v>
      </c>
      <c r="F256" s="132">
        <v>28.3</v>
      </c>
      <c r="G256" s="50">
        <v>242</v>
      </c>
      <c r="H256" s="136" t="s">
        <v>131</v>
      </c>
    </row>
    <row r="257" spans="1:8" ht="15.75" thickBot="1" x14ac:dyDescent="0.3">
      <c r="A257" s="44" t="s">
        <v>31</v>
      </c>
      <c r="C257" s="55" t="s">
        <v>165</v>
      </c>
      <c r="D257" s="49">
        <v>0.12</v>
      </c>
      <c r="E257" s="50">
        <v>0.01</v>
      </c>
      <c r="F257" s="130">
        <v>10.199999999999999</v>
      </c>
      <c r="G257" s="49">
        <v>41.4</v>
      </c>
      <c r="H257" s="37" t="s">
        <v>65</v>
      </c>
    </row>
    <row r="258" spans="1:8" ht="15.75" thickBot="1" x14ac:dyDescent="0.3">
      <c r="A258" s="57" t="s">
        <v>12</v>
      </c>
      <c r="B258" s="58"/>
      <c r="C258" s="59">
        <v>470</v>
      </c>
      <c r="D258" s="42">
        <f>SUM(D253:D257)</f>
        <v>16.38</v>
      </c>
      <c r="E258" s="42">
        <f>SUM(E253:E257)</f>
        <v>16.790000000000003</v>
      </c>
      <c r="F258" s="42">
        <f>SUM(F253:F257)</f>
        <v>76.2</v>
      </c>
      <c r="G258" s="42">
        <f>SUM(G253:G257)</f>
        <v>514.79999999999995</v>
      </c>
      <c r="H258" s="43"/>
    </row>
    <row r="259" spans="1:8" ht="15.75" thickBot="1" x14ac:dyDescent="0.3">
      <c r="A259" s="57" t="s">
        <v>24</v>
      </c>
      <c r="B259" s="58"/>
      <c r="C259" s="94">
        <f>C239+C242+C251+C258</f>
        <v>1695.5</v>
      </c>
      <c r="D259" s="94">
        <f>D239+D242+D251+D258</f>
        <v>50.606666666666669</v>
      </c>
      <c r="E259" s="94">
        <f>E239+E242+E251+E258</f>
        <v>52.851666666666674</v>
      </c>
      <c r="F259" s="94">
        <f>F239+F242+F251+F258</f>
        <v>247.20166666666665</v>
      </c>
      <c r="G259" s="94">
        <f>G239+G242+G251+G258</f>
        <v>1661.3</v>
      </c>
      <c r="H259" s="43"/>
    </row>
    <row r="260" spans="1:8" ht="15.75" thickBot="1" x14ac:dyDescent="0.3">
      <c r="A260" s="17" t="s">
        <v>192</v>
      </c>
      <c r="G260" s="77"/>
      <c r="H260" s="66"/>
    </row>
    <row r="261" spans="1:8" ht="24.75" x14ac:dyDescent="0.25">
      <c r="A261" s="25" t="s">
        <v>113</v>
      </c>
      <c r="B261" s="26"/>
      <c r="C261" s="27" t="s">
        <v>109</v>
      </c>
      <c r="D261" s="147" t="s">
        <v>110</v>
      </c>
      <c r="E261" s="148"/>
      <c r="F261" s="149"/>
      <c r="G261" s="128" t="s">
        <v>1</v>
      </c>
      <c r="H261" s="29" t="s">
        <v>111</v>
      </c>
    </row>
    <row r="262" spans="1:8" ht="22.5" customHeight="1" thickBot="1" x14ac:dyDescent="0.3">
      <c r="A262" s="30" t="s">
        <v>112</v>
      </c>
      <c r="B262" s="31"/>
      <c r="C262" s="32"/>
      <c r="D262" s="33"/>
      <c r="E262" s="34"/>
      <c r="F262" s="35"/>
      <c r="G262" s="36" t="s">
        <v>2</v>
      </c>
      <c r="H262" s="37"/>
    </row>
    <row r="263" spans="1:8" ht="15.75" thickBot="1" x14ac:dyDescent="0.3">
      <c r="A263" s="38"/>
      <c r="B263" s="39"/>
      <c r="C263" s="40"/>
      <c r="D263" s="41" t="s">
        <v>3</v>
      </c>
      <c r="E263" s="41" t="s">
        <v>4</v>
      </c>
      <c r="F263" s="42" t="s">
        <v>5</v>
      </c>
      <c r="G263" s="42" t="s">
        <v>6</v>
      </c>
      <c r="H263" s="43"/>
    </row>
    <row r="264" spans="1:8" ht="23.25" customHeight="1" x14ac:dyDescent="0.25">
      <c r="A264" s="60"/>
      <c r="B264" s="61" t="s">
        <v>7</v>
      </c>
      <c r="C264" s="62"/>
      <c r="D264" s="78"/>
      <c r="E264" s="79"/>
      <c r="F264" s="82"/>
      <c r="G264" s="78"/>
      <c r="H264" s="37"/>
    </row>
    <row r="265" spans="1:8" x14ac:dyDescent="0.25">
      <c r="A265" s="44" t="s">
        <v>67</v>
      </c>
      <c r="C265" s="45">
        <v>200</v>
      </c>
      <c r="D265" s="50">
        <v>8.9</v>
      </c>
      <c r="E265" s="50">
        <v>8.4</v>
      </c>
      <c r="F265" s="50">
        <v>32.9</v>
      </c>
      <c r="G265" s="49">
        <v>243</v>
      </c>
      <c r="H265" s="37" t="s">
        <v>211</v>
      </c>
    </row>
    <row r="266" spans="1:8" x14ac:dyDescent="0.25">
      <c r="A266" s="51" t="s">
        <v>64</v>
      </c>
      <c r="B266" s="19"/>
      <c r="C266" s="52" t="s">
        <v>135</v>
      </c>
      <c r="D266" s="53">
        <v>0.06</v>
      </c>
      <c r="E266" s="54">
        <v>0.02</v>
      </c>
      <c r="F266" s="131">
        <v>4.99</v>
      </c>
      <c r="G266" s="54">
        <v>20</v>
      </c>
      <c r="H266" s="37" t="s">
        <v>130</v>
      </c>
    </row>
    <row r="267" spans="1:8" ht="15.75" thickBot="1" x14ac:dyDescent="0.3">
      <c r="A267" s="44" t="s">
        <v>27</v>
      </c>
      <c r="C267" s="55" t="s">
        <v>225</v>
      </c>
      <c r="D267" s="49">
        <v>4.57</v>
      </c>
      <c r="E267" s="50">
        <v>6.85</v>
      </c>
      <c r="F267" s="132">
        <v>14.66</v>
      </c>
      <c r="G267" s="49">
        <v>139.41999999999999</v>
      </c>
      <c r="H267" s="37" t="s">
        <v>122</v>
      </c>
    </row>
    <row r="268" spans="1:8" ht="15.75" thickBot="1" x14ac:dyDescent="0.3">
      <c r="A268" s="57" t="s">
        <v>12</v>
      </c>
      <c r="B268" s="58"/>
      <c r="C268" s="59">
        <v>425</v>
      </c>
      <c r="D268" s="41">
        <f>SUM(D265:D267)</f>
        <v>13.530000000000001</v>
      </c>
      <c r="E268" s="41">
        <f>SUM(E265:E267)</f>
        <v>15.27</v>
      </c>
      <c r="F268" s="41">
        <f>SUM(F265:F267)</f>
        <v>52.55</v>
      </c>
      <c r="G268" s="41">
        <f>SUM(G265:G267)</f>
        <v>402.41999999999996</v>
      </c>
      <c r="H268" s="43"/>
    </row>
    <row r="269" spans="1:8" ht="15" customHeight="1" x14ac:dyDescent="0.25">
      <c r="A269" s="139" t="s">
        <v>228</v>
      </c>
      <c r="B269" s="140"/>
      <c r="C269" s="141">
        <v>125</v>
      </c>
      <c r="D269" s="142">
        <v>0</v>
      </c>
      <c r="E269" s="143">
        <v>0</v>
      </c>
      <c r="F269" s="144">
        <v>11</v>
      </c>
      <c r="G269" s="143">
        <v>44</v>
      </c>
      <c r="H269" s="37"/>
    </row>
    <row r="270" spans="1:8" ht="16.5" customHeight="1" thickBot="1" x14ac:dyDescent="0.3">
      <c r="A270" s="139" t="s">
        <v>78</v>
      </c>
      <c r="B270" s="140"/>
      <c r="C270" s="141"/>
      <c r="D270" s="142"/>
      <c r="E270" s="143"/>
      <c r="F270" s="144"/>
      <c r="G270" s="143"/>
      <c r="H270" s="37"/>
    </row>
    <row r="271" spans="1:8" ht="22.5" customHeight="1" thickBot="1" x14ac:dyDescent="0.3">
      <c r="A271" s="57" t="s">
        <v>12</v>
      </c>
      <c r="B271" s="58"/>
      <c r="C271" s="59">
        <f>SUM(C269)</f>
        <v>125</v>
      </c>
      <c r="D271" s="41">
        <f>SUM(D269)</f>
        <v>0</v>
      </c>
      <c r="E271" s="41">
        <f>SUM(E269)</f>
        <v>0</v>
      </c>
      <c r="F271" s="41">
        <f>SUM(F269)</f>
        <v>11</v>
      </c>
      <c r="G271" s="41">
        <f>SUM(G269)</f>
        <v>44</v>
      </c>
      <c r="H271" s="43"/>
    </row>
    <row r="272" spans="1:8" ht="15.75" thickBot="1" x14ac:dyDescent="0.3">
      <c r="A272" s="60"/>
      <c r="B272" s="61"/>
      <c r="C272" s="62">
        <v>525</v>
      </c>
      <c r="D272" s="128">
        <f>D268+D271</f>
        <v>13.530000000000001</v>
      </c>
      <c r="E272" s="128">
        <f t="shared" ref="E272:G272" si="6">E268+E271</f>
        <v>15.27</v>
      </c>
      <c r="F272" s="128">
        <f t="shared" si="6"/>
        <v>63.55</v>
      </c>
      <c r="G272" s="128">
        <f t="shared" si="6"/>
        <v>446.41999999999996</v>
      </c>
      <c r="H272" s="37"/>
    </row>
    <row r="273" spans="1:105" ht="22.5" customHeight="1" x14ac:dyDescent="0.25">
      <c r="A273" s="60"/>
      <c r="B273" s="61" t="s">
        <v>14</v>
      </c>
      <c r="C273" s="62"/>
      <c r="D273" s="128"/>
      <c r="E273" s="63"/>
      <c r="F273" s="129"/>
      <c r="G273" s="128"/>
      <c r="H273" s="37"/>
    </row>
    <row r="274" spans="1:105" x14ac:dyDescent="0.25">
      <c r="A274" s="44" t="s">
        <v>236</v>
      </c>
      <c r="B274" s="137"/>
      <c r="C274" s="138">
        <v>50</v>
      </c>
      <c r="D274" s="134">
        <v>0.37</v>
      </c>
      <c r="E274" s="50">
        <v>3</v>
      </c>
      <c r="F274" s="134">
        <v>1.2</v>
      </c>
      <c r="G274" s="49">
        <v>33.5</v>
      </c>
      <c r="H274" s="136" t="s">
        <v>237</v>
      </c>
    </row>
    <row r="275" spans="1:105" ht="39.75" customHeight="1" x14ac:dyDescent="0.25">
      <c r="A275" s="44" t="s">
        <v>202</v>
      </c>
      <c r="C275" s="45" t="s">
        <v>8</v>
      </c>
      <c r="D275" s="49">
        <v>3</v>
      </c>
      <c r="E275" s="50">
        <v>7.9</v>
      </c>
      <c r="F275" s="130">
        <v>18.8</v>
      </c>
      <c r="G275" s="49">
        <v>158</v>
      </c>
      <c r="H275" s="37" t="s">
        <v>93</v>
      </c>
    </row>
    <row r="276" spans="1:105" ht="24.75" x14ac:dyDescent="0.25">
      <c r="A276" s="44" t="s">
        <v>158</v>
      </c>
      <c r="C276" s="45">
        <v>160</v>
      </c>
      <c r="D276" s="130">
        <v>13.5</v>
      </c>
      <c r="E276" s="50">
        <v>12.2</v>
      </c>
      <c r="F276" s="130">
        <v>35</v>
      </c>
      <c r="G276" s="50">
        <v>303</v>
      </c>
      <c r="H276" s="37" t="s">
        <v>157</v>
      </c>
    </row>
    <row r="277" spans="1:105" x14ac:dyDescent="0.25">
      <c r="A277" s="83" t="s">
        <v>179</v>
      </c>
      <c r="C277" s="45">
        <v>180</v>
      </c>
      <c r="D277" s="70">
        <v>0.6</v>
      </c>
      <c r="E277" s="84">
        <v>0.06</v>
      </c>
      <c r="F277" s="85">
        <v>15</v>
      </c>
      <c r="G277" s="86">
        <v>62.5</v>
      </c>
      <c r="H277" s="87" t="s">
        <v>180</v>
      </c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</row>
    <row r="278" spans="1:105" ht="23.25" customHeight="1" x14ac:dyDescent="0.25">
      <c r="A278" s="44" t="s">
        <v>16</v>
      </c>
      <c r="C278" s="45">
        <v>23</v>
      </c>
      <c r="D278" s="50">
        <v>1.8</v>
      </c>
      <c r="E278" s="130">
        <v>0.23</v>
      </c>
      <c r="F278" s="50">
        <v>11.3</v>
      </c>
      <c r="G278" s="130">
        <v>54.5</v>
      </c>
      <c r="H278" s="37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</row>
    <row r="279" spans="1:105" ht="26.25" customHeight="1" thickBot="1" x14ac:dyDescent="0.3">
      <c r="A279" s="65" t="s">
        <v>18</v>
      </c>
      <c r="B279" s="66"/>
      <c r="C279" s="67">
        <v>37.5</v>
      </c>
      <c r="D279" s="67">
        <v>1.8</v>
      </c>
      <c r="E279" s="67">
        <v>0.4</v>
      </c>
      <c r="F279" s="67">
        <v>18</v>
      </c>
      <c r="G279" s="67">
        <v>82.5</v>
      </c>
      <c r="H279" s="68"/>
    </row>
    <row r="280" spans="1:105" ht="15.75" thickBot="1" x14ac:dyDescent="0.3">
      <c r="A280" s="57" t="s">
        <v>12</v>
      </c>
      <c r="B280" s="58"/>
      <c r="C280" s="59">
        <v>655.5</v>
      </c>
      <c r="D280" s="41">
        <f>SUM(D274:D279)</f>
        <v>21.070000000000004</v>
      </c>
      <c r="E280" s="41">
        <f>SUM(E274:E279)</f>
        <v>23.79</v>
      </c>
      <c r="F280" s="41">
        <f>SUM(F274:F279)</f>
        <v>99.3</v>
      </c>
      <c r="G280" s="41">
        <f>SUM(G274:G279)</f>
        <v>694</v>
      </c>
      <c r="H280" s="43"/>
    </row>
    <row r="281" spans="1:105" x14ac:dyDescent="0.25">
      <c r="A281" s="60"/>
      <c r="B281" s="61" t="s">
        <v>19</v>
      </c>
      <c r="C281" s="62"/>
      <c r="D281" s="128"/>
      <c r="E281" s="63"/>
      <c r="F281" s="129"/>
      <c r="G281" s="128"/>
      <c r="H281" s="37"/>
    </row>
    <row r="282" spans="1:105" x14ac:dyDescent="0.25">
      <c r="A282" s="44" t="s">
        <v>20</v>
      </c>
      <c r="C282" s="45">
        <v>100</v>
      </c>
      <c r="D282" s="49">
        <v>0.4</v>
      </c>
      <c r="E282" s="50">
        <v>0.4</v>
      </c>
      <c r="F282" s="134">
        <v>12</v>
      </c>
      <c r="G282" s="50">
        <v>53.2</v>
      </c>
      <c r="H282" s="37" t="s">
        <v>146</v>
      </c>
    </row>
    <row r="283" spans="1:105" x14ac:dyDescent="0.25">
      <c r="A283" s="44" t="s">
        <v>78</v>
      </c>
      <c r="C283" s="45"/>
      <c r="D283" s="49"/>
      <c r="E283" s="50"/>
      <c r="F283" s="130"/>
      <c r="G283" s="50"/>
      <c r="H283" s="37"/>
    </row>
    <row r="284" spans="1:105" x14ac:dyDescent="0.25">
      <c r="A284" s="44" t="s">
        <v>34</v>
      </c>
      <c r="C284" s="45">
        <v>120</v>
      </c>
      <c r="D284" s="64">
        <v>4.1100000000000003</v>
      </c>
      <c r="E284" s="45">
        <v>3</v>
      </c>
      <c r="F284" s="64">
        <v>5.45</v>
      </c>
      <c r="G284" s="45">
        <v>67.739999999999995</v>
      </c>
      <c r="H284" s="37" t="s">
        <v>63</v>
      </c>
    </row>
    <row r="285" spans="1:105" x14ac:dyDescent="0.25">
      <c r="A285" s="44" t="s">
        <v>238</v>
      </c>
      <c r="B285" s="137"/>
      <c r="C285" s="138">
        <v>50</v>
      </c>
      <c r="D285" s="49">
        <v>1</v>
      </c>
      <c r="E285" s="50">
        <v>2</v>
      </c>
      <c r="F285" s="134">
        <v>43.5</v>
      </c>
      <c r="G285" s="49">
        <v>196</v>
      </c>
      <c r="H285" s="37" t="s">
        <v>239</v>
      </c>
    </row>
    <row r="286" spans="1:105" ht="15.75" thickBot="1" x14ac:dyDescent="0.3">
      <c r="A286" s="44" t="s">
        <v>166</v>
      </c>
      <c r="C286" s="45" t="s">
        <v>135</v>
      </c>
      <c r="D286" s="70">
        <v>0.6</v>
      </c>
      <c r="E286" s="45">
        <v>0.3</v>
      </c>
      <c r="F286" s="64">
        <v>6.5</v>
      </c>
      <c r="G286" s="70">
        <v>31</v>
      </c>
      <c r="H286" s="37" t="s">
        <v>163</v>
      </c>
    </row>
    <row r="287" spans="1:105" ht="15.75" thickBot="1" x14ac:dyDescent="0.3">
      <c r="A287" s="57" t="s">
        <v>12</v>
      </c>
      <c r="B287" s="58"/>
      <c r="C287" s="59">
        <v>455</v>
      </c>
      <c r="D287" s="42">
        <f>SUM(D282:D286)</f>
        <v>6.11</v>
      </c>
      <c r="E287" s="42">
        <f>SUM(E282:E286)</f>
        <v>5.7</v>
      </c>
      <c r="F287" s="42">
        <f>SUM(F282:F286)</f>
        <v>67.45</v>
      </c>
      <c r="G287" s="42">
        <f>SUM(G282:G286)</f>
        <v>347.94</v>
      </c>
      <c r="H287" s="29"/>
    </row>
    <row r="288" spans="1:105" ht="15.75" thickBot="1" x14ac:dyDescent="0.3">
      <c r="A288" s="114" t="s">
        <v>24</v>
      </c>
      <c r="B288" s="66"/>
      <c r="C288" s="67">
        <f>C268+C271+C280+C287</f>
        <v>1660.5</v>
      </c>
      <c r="D288" s="115">
        <f>D268+D271+D280+D287</f>
        <v>40.710000000000008</v>
      </c>
      <c r="E288" s="115">
        <f>E268+E271+E280+E287</f>
        <v>44.760000000000005</v>
      </c>
      <c r="F288" s="115">
        <f>F268+F271+F280+F287</f>
        <v>230.3</v>
      </c>
      <c r="G288" s="115">
        <f>G268+G271+G280+G287</f>
        <v>1488.3600000000001</v>
      </c>
      <c r="H288" s="43"/>
    </row>
    <row r="289" spans="1:8" ht="22.5" customHeight="1" thickBot="1" x14ac:dyDescent="0.3">
      <c r="A289" s="17" t="s">
        <v>53</v>
      </c>
      <c r="G289" s="77"/>
      <c r="H289" s="66"/>
    </row>
    <row r="290" spans="1:8" ht="24.75" x14ac:dyDescent="0.25">
      <c r="A290" s="25" t="s">
        <v>113</v>
      </c>
      <c r="B290" s="26"/>
      <c r="C290" s="27" t="s">
        <v>109</v>
      </c>
      <c r="D290" s="147" t="s">
        <v>110</v>
      </c>
      <c r="E290" s="148"/>
      <c r="F290" s="149"/>
      <c r="G290" s="128" t="s">
        <v>1</v>
      </c>
      <c r="H290" s="29" t="s">
        <v>111</v>
      </c>
    </row>
    <row r="291" spans="1:8" ht="15.75" thickBot="1" x14ac:dyDescent="0.3">
      <c r="A291" s="30" t="s">
        <v>112</v>
      </c>
      <c r="B291" s="31"/>
      <c r="C291" s="32"/>
      <c r="D291" s="33"/>
      <c r="E291" s="34"/>
      <c r="F291" s="35"/>
      <c r="G291" s="36" t="s">
        <v>2</v>
      </c>
      <c r="H291" s="37"/>
    </row>
    <row r="292" spans="1:8" ht="23.25" customHeight="1" thickBot="1" x14ac:dyDescent="0.3">
      <c r="A292" s="38"/>
      <c r="B292" s="39"/>
      <c r="C292" s="40"/>
      <c r="D292" s="41" t="s">
        <v>3</v>
      </c>
      <c r="E292" s="41" t="s">
        <v>4</v>
      </c>
      <c r="F292" s="42" t="s">
        <v>5</v>
      </c>
      <c r="G292" s="42" t="s">
        <v>6</v>
      </c>
      <c r="H292" s="43"/>
    </row>
    <row r="293" spans="1:8" x14ac:dyDescent="0.25">
      <c r="A293" s="60"/>
      <c r="B293" s="61" t="s">
        <v>7</v>
      </c>
      <c r="C293" s="62"/>
      <c r="D293" s="78"/>
      <c r="E293" s="79"/>
      <c r="F293" s="82"/>
      <c r="G293" s="78"/>
      <c r="H293" s="29"/>
    </row>
    <row r="294" spans="1:8" ht="24.75" x14ac:dyDescent="0.25">
      <c r="A294" s="44" t="s">
        <v>71</v>
      </c>
      <c r="B294" s="87"/>
      <c r="C294" s="45" t="s">
        <v>8</v>
      </c>
      <c r="D294" s="146">
        <v>8</v>
      </c>
      <c r="E294" s="146">
        <v>6.6</v>
      </c>
      <c r="F294" s="146">
        <v>26</v>
      </c>
      <c r="G294" s="146">
        <v>194</v>
      </c>
      <c r="H294" s="37" t="s">
        <v>36</v>
      </c>
    </row>
    <row r="295" spans="1:8" ht="24.75" x14ac:dyDescent="0.25">
      <c r="A295" s="44" t="s">
        <v>26</v>
      </c>
      <c r="C295" s="45">
        <v>180</v>
      </c>
      <c r="D295" s="49">
        <v>2.4166666666666665</v>
      </c>
      <c r="E295" s="50">
        <v>2.5833333333333335</v>
      </c>
      <c r="F295" s="50">
        <v>13.608333333333333</v>
      </c>
      <c r="G295" s="49">
        <v>87.3</v>
      </c>
      <c r="H295" s="37" t="s">
        <v>178</v>
      </c>
    </row>
    <row r="296" spans="1:8" ht="26.25" customHeight="1" thickBot="1" x14ac:dyDescent="0.3">
      <c r="A296" s="44" t="s">
        <v>10</v>
      </c>
      <c r="C296" s="55" t="s">
        <v>224</v>
      </c>
      <c r="D296" s="49">
        <v>2.21</v>
      </c>
      <c r="E296" s="50">
        <v>5.13</v>
      </c>
      <c r="F296" s="132">
        <v>15.16</v>
      </c>
      <c r="G296" s="49">
        <v>115.5</v>
      </c>
      <c r="H296" s="37" t="s">
        <v>11</v>
      </c>
    </row>
    <row r="297" spans="1:8" ht="22.5" customHeight="1" thickBot="1" x14ac:dyDescent="0.3">
      <c r="A297" s="57" t="s">
        <v>12</v>
      </c>
      <c r="B297" s="58"/>
      <c r="C297" s="59">
        <v>420</v>
      </c>
      <c r="D297" s="41">
        <f>SUM(D293:D296)</f>
        <v>12.626666666666665</v>
      </c>
      <c r="E297" s="41">
        <f>SUM(E293:E296)</f>
        <v>14.313333333333333</v>
      </c>
      <c r="F297" s="41">
        <f>SUM(F293:F296)</f>
        <v>54.768333333333331</v>
      </c>
      <c r="G297" s="41">
        <f>SUM(G293:G296)</f>
        <v>396.8</v>
      </c>
      <c r="H297" s="29"/>
    </row>
    <row r="298" spans="1:8" x14ac:dyDescent="0.25">
      <c r="A298" s="44" t="s">
        <v>13</v>
      </c>
      <c r="C298" s="45">
        <v>125</v>
      </c>
      <c r="D298" s="49">
        <v>0.5</v>
      </c>
      <c r="E298" s="50">
        <v>0.8</v>
      </c>
      <c r="F298" s="132">
        <v>15</v>
      </c>
      <c r="G298" s="50">
        <v>69</v>
      </c>
      <c r="H298" s="37" t="s">
        <v>140</v>
      </c>
    </row>
    <row r="299" spans="1:8" ht="18" customHeight="1" thickBot="1" x14ac:dyDescent="0.3">
      <c r="A299" s="44" t="s">
        <v>159</v>
      </c>
      <c r="C299" s="45"/>
      <c r="D299" s="49"/>
      <c r="E299" s="49"/>
      <c r="F299" s="130"/>
      <c r="G299" s="49"/>
      <c r="H299" s="37"/>
    </row>
    <row r="300" spans="1:8" ht="15.75" thickBot="1" x14ac:dyDescent="0.3">
      <c r="A300" s="57" t="s">
        <v>12</v>
      </c>
      <c r="B300" s="58"/>
      <c r="C300" s="59">
        <f>SUM(C298)</f>
        <v>125</v>
      </c>
      <c r="D300" s="42">
        <f>SUM(D298)</f>
        <v>0.5</v>
      </c>
      <c r="E300" s="42">
        <f>SUM(E298)</f>
        <v>0.8</v>
      </c>
      <c r="F300" s="42">
        <f>SUM(F298)</f>
        <v>15</v>
      </c>
      <c r="G300" s="42">
        <f>SUM(G298)</f>
        <v>69</v>
      </c>
      <c r="H300" s="29"/>
    </row>
    <row r="301" spans="1:8" ht="22.5" customHeight="1" thickBot="1" x14ac:dyDescent="0.3">
      <c r="A301" s="60"/>
      <c r="B301" s="61"/>
      <c r="C301" s="62">
        <v>545</v>
      </c>
      <c r="D301" s="128">
        <f>D297+D300</f>
        <v>13.126666666666665</v>
      </c>
      <c r="E301" s="128">
        <f>E297+E300</f>
        <v>15.113333333333333</v>
      </c>
      <c r="F301" s="128">
        <f>F297+F300</f>
        <v>69.768333333333331</v>
      </c>
      <c r="G301" s="128">
        <f>G297+G300</f>
        <v>465.8</v>
      </c>
      <c r="H301" s="29"/>
    </row>
    <row r="302" spans="1:8" x14ac:dyDescent="0.25">
      <c r="A302" s="60"/>
      <c r="B302" s="61" t="s">
        <v>14</v>
      </c>
      <c r="C302" s="62"/>
      <c r="D302" s="128"/>
      <c r="E302" s="63"/>
      <c r="F302" s="129"/>
      <c r="G302" s="128"/>
      <c r="H302" s="29"/>
    </row>
    <row r="303" spans="1:8" x14ac:dyDescent="0.25">
      <c r="A303" s="44" t="s">
        <v>15</v>
      </c>
      <c r="C303" s="45">
        <v>50</v>
      </c>
      <c r="D303" s="130">
        <v>0.4</v>
      </c>
      <c r="E303" s="50">
        <v>0.05</v>
      </c>
      <c r="F303" s="130">
        <v>0.85</v>
      </c>
      <c r="G303" s="49">
        <v>5.5</v>
      </c>
      <c r="H303" s="46" t="s">
        <v>72</v>
      </c>
    </row>
    <row r="304" spans="1:8" ht="39.75" customHeight="1" x14ac:dyDescent="0.25">
      <c r="A304" s="44" t="s">
        <v>240</v>
      </c>
      <c r="C304" s="45" t="s">
        <v>241</v>
      </c>
      <c r="D304" s="50">
        <v>3.35</v>
      </c>
      <c r="E304" s="50">
        <v>7.2</v>
      </c>
      <c r="F304" s="132">
        <v>13.8</v>
      </c>
      <c r="G304" s="49">
        <v>134</v>
      </c>
      <c r="H304" s="136" t="s">
        <v>91</v>
      </c>
    </row>
    <row r="305" spans="1:8" ht="28.5" customHeight="1" x14ac:dyDescent="0.25">
      <c r="A305" s="44" t="s">
        <v>220</v>
      </c>
      <c r="C305" s="45">
        <v>70</v>
      </c>
      <c r="D305" s="49">
        <v>8.9</v>
      </c>
      <c r="E305" s="50">
        <v>8.4</v>
      </c>
      <c r="F305" s="130">
        <v>21.5</v>
      </c>
      <c r="G305" s="49">
        <v>197</v>
      </c>
      <c r="H305" s="37" t="s">
        <v>147</v>
      </c>
    </row>
    <row r="306" spans="1:8" x14ac:dyDescent="0.25">
      <c r="A306" s="44" t="s">
        <v>37</v>
      </c>
      <c r="C306" s="45">
        <v>130</v>
      </c>
      <c r="D306" s="130">
        <v>3.7</v>
      </c>
      <c r="E306" s="50">
        <v>4.4400000000000004</v>
      </c>
      <c r="F306" s="130">
        <v>25</v>
      </c>
      <c r="G306" s="49">
        <v>155</v>
      </c>
      <c r="H306" s="37" t="s">
        <v>97</v>
      </c>
    </row>
    <row r="307" spans="1:8" x14ac:dyDescent="0.25">
      <c r="A307" s="44" t="s">
        <v>28</v>
      </c>
      <c r="C307" s="45">
        <v>180</v>
      </c>
      <c r="D307" s="49"/>
      <c r="E307" s="50"/>
      <c r="F307" s="130">
        <v>10</v>
      </c>
      <c r="G307" s="49">
        <v>40</v>
      </c>
      <c r="H307" s="37" t="s">
        <v>95</v>
      </c>
    </row>
    <row r="308" spans="1:8" ht="18" customHeight="1" x14ac:dyDescent="0.25">
      <c r="A308" s="44" t="s">
        <v>16</v>
      </c>
      <c r="C308" s="45">
        <v>23</v>
      </c>
      <c r="D308" s="50">
        <v>1.8</v>
      </c>
      <c r="E308" s="130">
        <v>0.23</v>
      </c>
      <c r="F308" s="50">
        <v>11.3</v>
      </c>
      <c r="G308" s="130">
        <v>54.5</v>
      </c>
      <c r="H308" s="37"/>
    </row>
    <row r="309" spans="1:8" ht="18" customHeight="1" thickBot="1" x14ac:dyDescent="0.3">
      <c r="A309" s="65" t="s">
        <v>18</v>
      </c>
      <c r="B309" s="66"/>
      <c r="C309" s="67">
        <v>37.5</v>
      </c>
      <c r="D309" s="67">
        <v>1.8</v>
      </c>
      <c r="E309" s="67">
        <v>0.4</v>
      </c>
      <c r="F309" s="67">
        <v>18</v>
      </c>
      <c r="G309" s="67">
        <v>82.5</v>
      </c>
      <c r="H309" s="68"/>
    </row>
    <row r="310" spans="1:8" ht="15.75" thickBot="1" x14ac:dyDescent="0.3">
      <c r="A310" s="57" t="s">
        <v>12</v>
      </c>
      <c r="B310" s="58"/>
      <c r="C310" s="59">
        <v>700.5</v>
      </c>
      <c r="D310" s="41">
        <f>SUM(D303:D309)</f>
        <v>19.950000000000003</v>
      </c>
      <c r="E310" s="41">
        <f>SUM(E303:E309)</f>
        <v>20.72</v>
      </c>
      <c r="F310" s="41">
        <f>SUM(F303:F309)</f>
        <v>100.45</v>
      </c>
      <c r="G310" s="41">
        <f>SUM(G303:G309)</f>
        <v>668.5</v>
      </c>
      <c r="H310" s="29"/>
    </row>
    <row r="311" spans="1:8" x14ac:dyDescent="0.25">
      <c r="A311" s="60"/>
      <c r="B311" s="61" t="s">
        <v>19</v>
      </c>
      <c r="C311" s="62"/>
      <c r="D311" s="63"/>
      <c r="E311" s="129"/>
      <c r="F311" s="63"/>
      <c r="G311" s="129"/>
      <c r="H311" s="29"/>
    </row>
    <row r="312" spans="1:8" x14ac:dyDescent="0.25">
      <c r="A312" s="51" t="s">
        <v>29</v>
      </c>
      <c r="B312" s="19"/>
      <c r="C312" s="52">
        <v>10</v>
      </c>
      <c r="D312" s="54">
        <v>1.2</v>
      </c>
      <c r="E312" s="54">
        <v>1.9</v>
      </c>
      <c r="F312" s="54">
        <v>31.5</v>
      </c>
      <c r="G312" s="133">
        <v>147</v>
      </c>
      <c r="H312" s="93"/>
    </row>
    <row r="313" spans="1:8" x14ac:dyDescent="0.25">
      <c r="A313" s="51" t="s">
        <v>169</v>
      </c>
      <c r="B313" s="19"/>
      <c r="C313" s="52"/>
      <c r="D313" s="54"/>
      <c r="E313" s="54"/>
      <c r="F313" s="54"/>
      <c r="G313" s="131"/>
      <c r="H313" s="93"/>
    </row>
    <row r="314" spans="1:8" x14ac:dyDescent="0.25">
      <c r="A314" s="44" t="s">
        <v>137</v>
      </c>
      <c r="C314" s="45">
        <v>120</v>
      </c>
      <c r="D314" s="130">
        <v>3.4</v>
      </c>
      <c r="E314" s="50">
        <v>3</v>
      </c>
      <c r="F314" s="130">
        <v>5.7</v>
      </c>
      <c r="G314" s="50">
        <v>63.4</v>
      </c>
      <c r="H314" s="37" t="s">
        <v>138</v>
      </c>
    </row>
    <row r="315" spans="1:8" ht="24.75" x14ac:dyDescent="0.25">
      <c r="A315" s="51" t="s">
        <v>108</v>
      </c>
      <c r="B315" s="19"/>
      <c r="C315" s="80" t="s">
        <v>84</v>
      </c>
      <c r="D315" s="131">
        <v>10</v>
      </c>
      <c r="E315" s="54">
        <v>10</v>
      </c>
      <c r="F315" s="131">
        <v>35.200000000000003</v>
      </c>
      <c r="G315" s="54">
        <v>271</v>
      </c>
      <c r="H315" s="37" t="s">
        <v>107</v>
      </c>
    </row>
    <row r="316" spans="1:8" ht="15.75" thickBot="1" x14ac:dyDescent="0.3">
      <c r="A316" s="51" t="s">
        <v>64</v>
      </c>
      <c r="B316" s="19"/>
      <c r="C316" s="52" t="s">
        <v>135</v>
      </c>
      <c r="D316" s="53">
        <v>0.06</v>
      </c>
      <c r="E316" s="54">
        <v>0.02</v>
      </c>
      <c r="F316" s="131">
        <v>4.99</v>
      </c>
      <c r="G316" s="54">
        <v>20</v>
      </c>
      <c r="H316" s="37" t="s">
        <v>130</v>
      </c>
    </row>
    <row r="317" spans="1:8" ht="15.75" thickBot="1" x14ac:dyDescent="0.3">
      <c r="A317" s="57" t="s">
        <v>12</v>
      </c>
      <c r="B317" s="58"/>
      <c r="C317" s="59">
        <v>465</v>
      </c>
      <c r="D317" s="98">
        <f>SUM(D312:D316)</f>
        <v>14.66</v>
      </c>
      <c r="E317" s="98">
        <f>SUM(E312:E316)</f>
        <v>14.92</v>
      </c>
      <c r="F317" s="98">
        <f>SUM(F312:F316)</f>
        <v>77.39</v>
      </c>
      <c r="G317" s="98">
        <f>SUM(G312:G316)</f>
        <v>501.4</v>
      </c>
      <c r="H317" s="43"/>
    </row>
    <row r="318" spans="1:8" ht="15.75" thickBot="1" x14ac:dyDescent="0.3">
      <c r="A318" s="57" t="s">
        <v>24</v>
      </c>
      <c r="B318" s="58"/>
      <c r="C318" s="59">
        <f>C297+C300+C310+C317</f>
        <v>1710.5</v>
      </c>
      <c r="D318" s="42">
        <f>D297+D300+D310+D317</f>
        <v>47.736666666666665</v>
      </c>
      <c r="E318" s="42">
        <f>E297+E300+E310+E317</f>
        <v>50.75333333333333</v>
      </c>
      <c r="F318" s="42">
        <f>F297+F300+F310+F317</f>
        <v>247.60833333333335</v>
      </c>
      <c r="G318" s="42">
        <f>G297+G300+G310+G317</f>
        <v>1635.6999999999998</v>
      </c>
      <c r="H318" s="43"/>
    </row>
    <row r="319" spans="1:8" ht="22.5" customHeight="1" thickBot="1" x14ac:dyDescent="0.3">
      <c r="A319" s="17" t="s">
        <v>193</v>
      </c>
      <c r="G319" s="77"/>
      <c r="H319" s="66"/>
    </row>
    <row r="320" spans="1:8" ht="24.75" x14ac:dyDescent="0.25">
      <c r="A320" s="25" t="s">
        <v>113</v>
      </c>
      <c r="B320" s="26"/>
      <c r="C320" s="27" t="s">
        <v>109</v>
      </c>
      <c r="D320" s="147" t="s">
        <v>110</v>
      </c>
      <c r="E320" s="148"/>
      <c r="F320" s="149"/>
      <c r="G320" s="128" t="s">
        <v>1</v>
      </c>
      <c r="H320" s="29" t="s">
        <v>111</v>
      </c>
    </row>
    <row r="321" spans="1:8" ht="15.75" thickBot="1" x14ac:dyDescent="0.3">
      <c r="A321" s="30" t="s">
        <v>112</v>
      </c>
      <c r="B321" s="31"/>
      <c r="C321" s="32"/>
      <c r="D321" s="33"/>
      <c r="E321" s="34"/>
      <c r="F321" s="35"/>
      <c r="G321" s="36" t="s">
        <v>2</v>
      </c>
      <c r="H321" s="37"/>
    </row>
    <row r="322" spans="1:8" ht="23.25" customHeight="1" thickBot="1" x14ac:dyDescent="0.3">
      <c r="A322" s="38"/>
      <c r="B322" s="39"/>
      <c r="C322" s="40"/>
      <c r="D322" s="41" t="s">
        <v>3</v>
      </c>
      <c r="E322" s="41" t="s">
        <v>4</v>
      </c>
      <c r="F322" s="42" t="s">
        <v>5</v>
      </c>
      <c r="G322" s="42" t="s">
        <v>6</v>
      </c>
      <c r="H322" s="43"/>
    </row>
    <row r="323" spans="1:8" x14ac:dyDescent="0.25">
      <c r="A323" s="60"/>
      <c r="B323" s="61" t="s">
        <v>7</v>
      </c>
      <c r="C323" s="45"/>
      <c r="D323" s="48"/>
      <c r="E323" s="79"/>
      <c r="F323" s="47"/>
      <c r="G323" s="48"/>
      <c r="H323" s="37"/>
    </row>
    <row r="324" spans="1:8" ht="24.75" x14ac:dyDescent="0.25">
      <c r="A324" s="44" t="s">
        <v>70</v>
      </c>
      <c r="C324" s="45" t="s">
        <v>8</v>
      </c>
      <c r="D324" s="49">
        <v>8</v>
      </c>
      <c r="E324" s="50">
        <v>6.6</v>
      </c>
      <c r="F324" s="50">
        <v>26</v>
      </c>
      <c r="G324" s="130">
        <v>194</v>
      </c>
      <c r="H324" s="37" t="s">
        <v>75</v>
      </c>
    </row>
    <row r="325" spans="1:8" ht="24.75" x14ac:dyDescent="0.25">
      <c r="A325" s="44" t="s">
        <v>9</v>
      </c>
      <c r="C325" s="45">
        <v>180</v>
      </c>
      <c r="D325" s="49">
        <v>1.2166666666666666</v>
      </c>
      <c r="E325" s="50">
        <v>1.3416666666666668</v>
      </c>
      <c r="F325" s="50">
        <v>11.941666666666666</v>
      </c>
      <c r="G325" s="49">
        <v>65</v>
      </c>
      <c r="H325" s="37" t="s">
        <v>181</v>
      </c>
    </row>
    <row r="326" spans="1:8" ht="15.75" thickBot="1" x14ac:dyDescent="0.3">
      <c r="A326" s="44" t="s">
        <v>27</v>
      </c>
      <c r="C326" s="55" t="s">
        <v>225</v>
      </c>
      <c r="D326" s="49">
        <v>4.57</v>
      </c>
      <c r="E326" s="50">
        <v>6.85</v>
      </c>
      <c r="F326" s="132">
        <v>14.66</v>
      </c>
      <c r="G326" s="49">
        <v>139.41999999999999</v>
      </c>
      <c r="H326" s="37" t="s">
        <v>122</v>
      </c>
    </row>
    <row r="327" spans="1:8" ht="22.5" customHeight="1" thickBot="1" x14ac:dyDescent="0.3">
      <c r="A327" s="57" t="s">
        <v>12</v>
      </c>
      <c r="B327" s="58"/>
      <c r="C327" s="59">
        <v>425</v>
      </c>
      <c r="D327" s="41">
        <f>SUM(D323:D326)</f>
        <v>13.786666666666667</v>
      </c>
      <c r="E327" s="41">
        <f>SUM(E323:E326)</f>
        <v>14.791666666666666</v>
      </c>
      <c r="F327" s="41">
        <f>SUM(F323:F326)</f>
        <v>52.601666666666659</v>
      </c>
      <c r="G327" s="41">
        <f>SUM(G323:G326)</f>
        <v>398.41999999999996</v>
      </c>
      <c r="H327" s="29"/>
    </row>
    <row r="328" spans="1:8" x14ac:dyDescent="0.25">
      <c r="A328" s="44" t="s">
        <v>20</v>
      </c>
      <c r="C328" s="45">
        <v>100</v>
      </c>
      <c r="D328" s="49">
        <v>0.4</v>
      </c>
      <c r="E328" s="50">
        <v>0.4</v>
      </c>
      <c r="F328" s="134">
        <v>12</v>
      </c>
      <c r="G328" s="50">
        <v>53.2</v>
      </c>
      <c r="H328" s="37" t="s">
        <v>142</v>
      </c>
    </row>
    <row r="329" spans="1:8" ht="15.75" thickBot="1" x14ac:dyDescent="0.3">
      <c r="A329" s="44" t="s">
        <v>78</v>
      </c>
      <c r="C329" s="45"/>
      <c r="D329" s="49"/>
      <c r="E329" s="50"/>
      <c r="F329" s="130"/>
      <c r="G329" s="50"/>
      <c r="H329" s="37"/>
    </row>
    <row r="330" spans="1:8" ht="22.5" customHeight="1" thickBot="1" x14ac:dyDescent="0.3">
      <c r="A330" s="57" t="s">
        <v>12</v>
      </c>
      <c r="B330" s="58"/>
      <c r="C330" s="59">
        <f>SUM(C328)</f>
        <v>100</v>
      </c>
      <c r="D330" s="41">
        <f>SUM(D328:D329)</f>
        <v>0.4</v>
      </c>
      <c r="E330" s="41">
        <f t="shared" ref="E330:G330" si="7">SUM(E328:E329)</f>
        <v>0.4</v>
      </c>
      <c r="F330" s="41">
        <f t="shared" si="7"/>
        <v>12</v>
      </c>
      <c r="G330" s="41">
        <f t="shared" si="7"/>
        <v>53.2</v>
      </c>
      <c r="H330" s="43"/>
    </row>
    <row r="331" spans="1:8" ht="15.75" thickBot="1" x14ac:dyDescent="0.3">
      <c r="A331" s="57"/>
      <c r="B331" s="58"/>
      <c r="C331" s="59">
        <v>525</v>
      </c>
      <c r="D331" s="42">
        <f>D327+D330</f>
        <v>14.186666666666667</v>
      </c>
      <c r="E331" s="42">
        <f>E327+E330</f>
        <v>15.191666666666666</v>
      </c>
      <c r="F331" s="42">
        <f>F327+F330</f>
        <v>64.601666666666659</v>
      </c>
      <c r="G331" s="42">
        <f>G327+G330</f>
        <v>451.61999999999995</v>
      </c>
      <c r="H331" s="43"/>
    </row>
    <row r="332" spans="1:8" ht="22.5" customHeight="1" x14ac:dyDescent="0.25">
      <c r="A332" s="44"/>
      <c r="B332" s="17" t="s">
        <v>14</v>
      </c>
      <c r="C332" s="45"/>
      <c r="D332" s="48"/>
      <c r="E332" s="46"/>
      <c r="G332" s="49"/>
      <c r="H332" s="37"/>
    </row>
    <row r="333" spans="1:8" x14ac:dyDescent="0.25">
      <c r="A333" s="44" t="s">
        <v>187</v>
      </c>
      <c r="C333" s="45">
        <v>50</v>
      </c>
      <c r="D333" s="130">
        <v>1.3</v>
      </c>
      <c r="E333" s="50">
        <v>2.5</v>
      </c>
      <c r="F333" s="130">
        <v>6</v>
      </c>
      <c r="G333" s="49">
        <v>51</v>
      </c>
      <c r="H333" s="50" t="s">
        <v>188</v>
      </c>
    </row>
    <row r="334" spans="1:8" ht="27" customHeight="1" x14ac:dyDescent="0.25">
      <c r="A334" s="44" t="s">
        <v>242</v>
      </c>
      <c r="C334" s="45" t="s">
        <v>243</v>
      </c>
      <c r="D334" s="49">
        <v>3.5</v>
      </c>
      <c r="E334" s="50">
        <v>7.8</v>
      </c>
      <c r="F334" s="132">
        <v>19.7</v>
      </c>
      <c r="G334" s="49">
        <v>163</v>
      </c>
      <c r="H334" s="136" t="s">
        <v>204</v>
      </c>
    </row>
    <row r="335" spans="1:8" ht="22.5" customHeight="1" x14ac:dyDescent="0.25">
      <c r="A335" s="51" t="s">
        <v>189</v>
      </c>
      <c r="C335" s="45" t="s">
        <v>125</v>
      </c>
      <c r="D335" s="130">
        <v>7.56</v>
      </c>
      <c r="E335" s="50">
        <v>5.7</v>
      </c>
      <c r="F335" s="130">
        <v>3</v>
      </c>
      <c r="G335" s="49">
        <v>130</v>
      </c>
      <c r="H335" s="37" t="s">
        <v>190</v>
      </c>
    </row>
    <row r="336" spans="1:8" ht="18" customHeight="1" x14ac:dyDescent="0.25">
      <c r="A336" s="44" t="s">
        <v>128</v>
      </c>
      <c r="C336" s="45">
        <v>130</v>
      </c>
      <c r="D336" s="45">
        <v>5.5</v>
      </c>
      <c r="E336" s="64">
        <v>5</v>
      </c>
      <c r="F336" s="45">
        <v>23</v>
      </c>
      <c r="G336" s="64">
        <v>129</v>
      </c>
      <c r="H336" s="37" t="s">
        <v>129</v>
      </c>
    </row>
    <row r="337" spans="1:8" ht="19.5" customHeight="1" x14ac:dyDescent="0.25">
      <c r="A337" s="83" t="s">
        <v>17</v>
      </c>
      <c r="C337" s="45">
        <v>180</v>
      </c>
      <c r="D337" s="70">
        <v>0.18</v>
      </c>
      <c r="E337" s="84">
        <v>9.6000000000000002E-2</v>
      </c>
      <c r="F337" s="85">
        <v>25.8</v>
      </c>
      <c r="G337" s="86">
        <v>89</v>
      </c>
      <c r="H337" s="87" t="s">
        <v>104</v>
      </c>
    </row>
    <row r="338" spans="1:8" ht="17.25" customHeight="1" x14ac:dyDescent="0.25">
      <c r="A338" s="44" t="s">
        <v>16</v>
      </c>
      <c r="C338" s="45">
        <v>23</v>
      </c>
      <c r="D338" s="50">
        <v>1.8</v>
      </c>
      <c r="E338" s="130">
        <v>0.23</v>
      </c>
      <c r="F338" s="50">
        <v>11.3</v>
      </c>
      <c r="G338" s="130">
        <v>54.5</v>
      </c>
      <c r="H338" s="37"/>
    </row>
    <row r="339" spans="1:8" ht="15.75" thickBot="1" x14ac:dyDescent="0.3">
      <c r="A339" s="65" t="s">
        <v>18</v>
      </c>
      <c r="B339" s="66"/>
      <c r="C339" s="67">
        <v>37.5</v>
      </c>
      <c r="D339" s="67">
        <v>1.8</v>
      </c>
      <c r="E339" s="67">
        <v>0.4</v>
      </c>
      <c r="F339" s="67">
        <v>18</v>
      </c>
      <c r="G339" s="67">
        <v>82.5</v>
      </c>
      <c r="H339" s="68"/>
    </row>
    <row r="340" spans="1:8" ht="15.75" thickBot="1" x14ac:dyDescent="0.3">
      <c r="A340" s="57" t="s">
        <v>12</v>
      </c>
      <c r="B340" s="58"/>
      <c r="C340" s="59">
        <v>716.5</v>
      </c>
      <c r="D340" s="42">
        <f>SUM(D333:D339)</f>
        <v>21.64</v>
      </c>
      <c r="E340" s="42">
        <f>SUM(E333:E339)</f>
        <v>21.725999999999999</v>
      </c>
      <c r="F340" s="42">
        <f>SUM(F333:F339)</f>
        <v>106.8</v>
      </c>
      <c r="G340" s="42">
        <f>SUM(G333:G339)</f>
        <v>699</v>
      </c>
      <c r="H340" s="29"/>
    </row>
    <row r="341" spans="1:8" x14ac:dyDescent="0.25">
      <c r="A341" s="60"/>
      <c r="B341" s="61" t="s">
        <v>19</v>
      </c>
      <c r="C341" s="62"/>
      <c r="D341" s="128"/>
      <c r="E341" s="63"/>
      <c r="F341" s="129"/>
      <c r="G341" s="128"/>
      <c r="H341" s="29"/>
    </row>
    <row r="342" spans="1:8" x14ac:dyDescent="0.25">
      <c r="A342" s="51" t="s">
        <v>29</v>
      </c>
      <c r="B342" s="19"/>
      <c r="C342" s="52">
        <v>21</v>
      </c>
      <c r="D342" s="54">
        <v>2.2000000000000002</v>
      </c>
      <c r="E342" s="54">
        <v>5.5</v>
      </c>
      <c r="F342" s="54">
        <v>26.3</v>
      </c>
      <c r="G342" s="133">
        <v>158</v>
      </c>
      <c r="H342" s="93"/>
    </row>
    <row r="343" spans="1:8" x14ac:dyDescent="0.25">
      <c r="A343" s="51" t="s">
        <v>191</v>
      </c>
      <c r="B343" s="19"/>
      <c r="C343" s="52"/>
      <c r="D343" s="54"/>
      <c r="E343" s="54"/>
      <c r="F343" s="54"/>
      <c r="G343" s="131"/>
      <c r="H343" s="93"/>
    </row>
    <row r="344" spans="1:8" x14ac:dyDescent="0.25">
      <c r="A344" s="44" t="s">
        <v>21</v>
      </c>
      <c r="C344" s="45">
        <v>120</v>
      </c>
      <c r="D344" s="130">
        <v>4.01</v>
      </c>
      <c r="E344" s="50">
        <v>3</v>
      </c>
      <c r="F344" s="130">
        <v>5.53</v>
      </c>
      <c r="G344" s="50">
        <v>74.180000000000007</v>
      </c>
      <c r="H344" s="37" t="s">
        <v>22</v>
      </c>
    </row>
    <row r="345" spans="1:8" ht="17.25" customHeight="1" x14ac:dyDescent="0.25">
      <c r="A345" s="44" t="s">
        <v>105</v>
      </c>
      <c r="C345" s="45">
        <v>140</v>
      </c>
      <c r="D345" s="49">
        <v>8.5</v>
      </c>
      <c r="E345" s="50">
        <v>8.68</v>
      </c>
      <c r="F345" s="50">
        <v>13.6</v>
      </c>
      <c r="G345" s="49">
        <v>167</v>
      </c>
      <c r="H345" s="37" t="s">
        <v>106</v>
      </c>
    </row>
    <row r="346" spans="1:8" ht="18" customHeight="1" thickBot="1" x14ac:dyDescent="0.3">
      <c r="A346" s="44" t="s">
        <v>31</v>
      </c>
      <c r="C346" s="55" t="s">
        <v>165</v>
      </c>
      <c r="D346" s="49">
        <v>0.12</v>
      </c>
      <c r="E346" s="50">
        <v>0.01</v>
      </c>
      <c r="F346" s="132">
        <v>10.199999999999999</v>
      </c>
      <c r="G346" s="49">
        <v>41.4</v>
      </c>
      <c r="H346" s="136" t="s">
        <v>65</v>
      </c>
    </row>
    <row r="347" spans="1:8" ht="15.75" thickBot="1" x14ac:dyDescent="0.3">
      <c r="A347" s="57" t="s">
        <v>12</v>
      </c>
      <c r="B347" s="58"/>
      <c r="C347" s="59">
        <v>471</v>
      </c>
      <c r="D347" s="98">
        <f>SUM(D342:D346)</f>
        <v>14.83</v>
      </c>
      <c r="E347" s="98">
        <f>SUM(E342:E346)</f>
        <v>17.190000000000001</v>
      </c>
      <c r="F347" s="98">
        <f>SUM(F342:F346)</f>
        <v>55.629999999999995</v>
      </c>
      <c r="G347" s="98">
        <f>SUM(G342:G346)</f>
        <v>440.58</v>
      </c>
      <c r="H347" s="43"/>
    </row>
    <row r="348" spans="1:8" ht="15.75" thickBot="1" x14ac:dyDescent="0.3">
      <c r="A348" s="57" t="s">
        <v>24</v>
      </c>
      <c r="B348" s="58"/>
      <c r="C348" s="59">
        <f>C327+C330+C340+C347</f>
        <v>1712.5</v>
      </c>
      <c r="D348" s="116">
        <f>D327+D330+D340+D347</f>
        <v>50.656666666666666</v>
      </c>
      <c r="E348" s="116">
        <f>E327+E330+E340+E347</f>
        <v>54.10766666666666</v>
      </c>
      <c r="F348" s="116">
        <f>F327+F330+F340+F347</f>
        <v>227.03166666666664</v>
      </c>
      <c r="G348" s="116">
        <f>G327+G330+G340+G347</f>
        <v>1591.1999999999998</v>
      </c>
      <c r="H348" s="117"/>
    </row>
    <row r="349" spans="1:8" ht="15.75" thickBot="1" x14ac:dyDescent="0.3">
      <c r="A349" s="17" t="s">
        <v>172</v>
      </c>
      <c r="G349" s="77"/>
      <c r="H349" s="66"/>
    </row>
    <row r="350" spans="1:8" ht="24.75" x14ac:dyDescent="0.25">
      <c r="A350" s="25" t="s">
        <v>113</v>
      </c>
      <c r="B350" s="26"/>
      <c r="C350" s="27" t="s">
        <v>109</v>
      </c>
      <c r="D350" s="147" t="s">
        <v>110</v>
      </c>
      <c r="E350" s="148"/>
      <c r="F350" s="149"/>
      <c r="G350" s="128" t="s">
        <v>1</v>
      </c>
      <c r="H350" s="29" t="s">
        <v>111</v>
      </c>
    </row>
    <row r="351" spans="1:8" ht="15.75" thickBot="1" x14ac:dyDescent="0.3">
      <c r="A351" s="30" t="s">
        <v>112</v>
      </c>
      <c r="B351" s="31"/>
      <c r="C351" s="32"/>
      <c r="D351" s="33"/>
      <c r="E351" s="34"/>
      <c r="F351" s="35"/>
      <c r="G351" s="36" t="s">
        <v>2</v>
      </c>
      <c r="H351" s="37"/>
    </row>
    <row r="352" spans="1:8" ht="15.75" thickBot="1" x14ac:dyDescent="0.3">
      <c r="A352" s="38"/>
      <c r="B352" s="39"/>
      <c r="C352" s="40"/>
      <c r="D352" s="41" t="s">
        <v>3</v>
      </c>
      <c r="E352" s="41" t="s">
        <v>4</v>
      </c>
      <c r="F352" s="42" t="s">
        <v>5</v>
      </c>
      <c r="G352" s="42" t="s">
        <v>6</v>
      </c>
      <c r="H352" s="43"/>
    </row>
    <row r="353" spans="1:8" x14ac:dyDescent="0.25">
      <c r="A353" s="60"/>
      <c r="B353" s="61" t="s">
        <v>7</v>
      </c>
      <c r="C353" s="45"/>
      <c r="D353" s="48"/>
      <c r="E353" s="79"/>
      <c r="F353" s="47"/>
      <c r="G353" s="48"/>
      <c r="H353" s="37"/>
    </row>
    <row r="354" spans="1:8" ht="24.75" x14ac:dyDescent="0.25">
      <c r="A354" s="44" t="s">
        <v>43</v>
      </c>
      <c r="C354" s="45" t="s">
        <v>8</v>
      </c>
      <c r="D354" s="49">
        <v>5.2</v>
      </c>
      <c r="E354" s="50">
        <v>5.8</v>
      </c>
      <c r="F354" s="50">
        <v>25.2</v>
      </c>
      <c r="G354" s="49">
        <v>173.8</v>
      </c>
      <c r="H354" s="37" t="s">
        <v>73</v>
      </c>
    </row>
    <row r="355" spans="1:8" ht="24.75" x14ac:dyDescent="0.25">
      <c r="A355" s="44" t="s">
        <v>26</v>
      </c>
      <c r="C355" s="45">
        <v>180</v>
      </c>
      <c r="D355" s="49">
        <v>2.4166666666666665</v>
      </c>
      <c r="E355" s="50">
        <v>2.5833333333333335</v>
      </c>
      <c r="F355" s="50">
        <v>13.608333333333333</v>
      </c>
      <c r="G355" s="49">
        <v>87.3</v>
      </c>
      <c r="H355" s="37" t="s">
        <v>178</v>
      </c>
    </row>
    <row r="356" spans="1:8" ht="29.25" customHeight="1" thickBot="1" x14ac:dyDescent="0.3">
      <c r="A356" s="44" t="s">
        <v>10</v>
      </c>
      <c r="C356" s="55" t="s">
        <v>224</v>
      </c>
      <c r="D356" s="49">
        <v>2.21</v>
      </c>
      <c r="E356" s="50">
        <v>5.13</v>
      </c>
      <c r="F356" s="132">
        <v>15.16</v>
      </c>
      <c r="G356" s="49">
        <v>115.5</v>
      </c>
      <c r="H356" s="37" t="s">
        <v>11</v>
      </c>
    </row>
    <row r="357" spans="1:8" ht="15" customHeight="1" thickBot="1" x14ac:dyDescent="0.3">
      <c r="A357" s="57" t="s">
        <v>12</v>
      </c>
      <c r="B357" s="58"/>
      <c r="C357" s="59">
        <v>420</v>
      </c>
      <c r="D357" s="41">
        <f>SUM(D353:D356)</f>
        <v>9.826666666666668</v>
      </c>
      <c r="E357" s="41">
        <f>SUM(E353:E356)</f>
        <v>13.513333333333332</v>
      </c>
      <c r="F357" s="41">
        <f>SUM(F353:F356)</f>
        <v>53.968333333333334</v>
      </c>
      <c r="G357" s="41">
        <f>SUM(G353:G356)</f>
        <v>376.6</v>
      </c>
      <c r="H357" s="29"/>
    </row>
    <row r="358" spans="1:8" ht="16.5" customHeight="1" x14ac:dyDescent="0.25">
      <c r="A358" s="44" t="s">
        <v>20</v>
      </c>
      <c r="C358" s="45">
        <v>100</v>
      </c>
      <c r="D358" s="49">
        <v>0.4</v>
      </c>
      <c r="E358" s="50">
        <v>0.4</v>
      </c>
      <c r="F358" s="134">
        <v>12</v>
      </c>
      <c r="G358" s="50">
        <v>53.2</v>
      </c>
      <c r="H358" s="37" t="s">
        <v>142</v>
      </c>
    </row>
    <row r="359" spans="1:8" ht="18" customHeight="1" thickBot="1" x14ac:dyDescent="0.3">
      <c r="A359" s="44" t="s">
        <v>78</v>
      </c>
      <c r="C359" s="45"/>
      <c r="D359" s="49"/>
      <c r="E359" s="50"/>
      <c r="F359" s="130"/>
      <c r="G359" s="50"/>
      <c r="H359" s="37"/>
    </row>
    <row r="360" spans="1:8" ht="15" customHeight="1" thickBot="1" x14ac:dyDescent="0.3">
      <c r="A360" s="57" t="s">
        <v>12</v>
      </c>
      <c r="B360" s="58"/>
      <c r="C360" s="59">
        <f>SUM(C358)</f>
        <v>100</v>
      </c>
      <c r="D360" s="41">
        <f>SUM(D358:D359)</f>
        <v>0.4</v>
      </c>
      <c r="E360" s="41">
        <f t="shared" ref="E360:G360" si="8">SUM(E358:E359)</f>
        <v>0.4</v>
      </c>
      <c r="F360" s="41">
        <f t="shared" si="8"/>
        <v>12</v>
      </c>
      <c r="G360" s="41">
        <f t="shared" si="8"/>
        <v>53.2</v>
      </c>
      <c r="H360" s="43"/>
    </row>
    <row r="361" spans="1:8" ht="15" customHeight="1" thickBot="1" x14ac:dyDescent="0.3">
      <c r="A361" s="57"/>
      <c r="B361" s="58"/>
      <c r="C361" s="59">
        <v>520</v>
      </c>
      <c r="D361" s="42">
        <f>D357+D360</f>
        <v>10.226666666666668</v>
      </c>
      <c r="E361" s="42">
        <f t="shared" ref="E361:G361" si="9">E357+E360</f>
        <v>13.913333333333332</v>
      </c>
      <c r="F361" s="42">
        <f t="shared" si="9"/>
        <v>65.968333333333334</v>
      </c>
      <c r="G361" s="42">
        <f t="shared" si="9"/>
        <v>429.8</v>
      </c>
      <c r="H361" s="43"/>
    </row>
    <row r="362" spans="1:8" ht="15" customHeight="1" x14ac:dyDescent="0.25">
      <c r="A362" s="44"/>
      <c r="B362" s="17" t="s">
        <v>14</v>
      </c>
      <c r="C362" s="45"/>
      <c r="D362" s="48"/>
      <c r="E362" s="46"/>
      <c r="G362" s="49"/>
      <c r="H362" s="37"/>
    </row>
    <row r="363" spans="1:8" ht="15" customHeight="1" x14ac:dyDescent="0.25">
      <c r="A363" s="44" t="s">
        <v>134</v>
      </c>
      <c r="C363" s="45">
        <v>50</v>
      </c>
      <c r="D363" s="130">
        <v>0.75</v>
      </c>
      <c r="E363" s="50">
        <v>0.06</v>
      </c>
      <c r="F363" s="130">
        <v>8.5</v>
      </c>
      <c r="G363" s="50">
        <v>37</v>
      </c>
      <c r="H363" s="50" t="s">
        <v>96</v>
      </c>
    </row>
    <row r="364" spans="1:8" ht="39.75" customHeight="1" x14ac:dyDescent="0.25">
      <c r="A364" s="44" t="s">
        <v>164</v>
      </c>
      <c r="C364" s="45" t="s">
        <v>86</v>
      </c>
      <c r="D364" s="49">
        <v>3.25</v>
      </c>
      <c r="E364" s="50">
        <v>3</v>
      </c>
      <c r="F364" s="130">
        <v>18</v>
      </c>
      <c r="G364" s="49">
        <v>112</v>
      </c>
      <c r="H364" s="37" t="s">
        <v>94</v>
      </c>
    </row>
    <row r="365" spans="1:8" ht="15" customHeight="1" x14ac:dyDescent="0.25">
      <c r="A365" s="44" t="s">
        <v>171</v>
      </c>
      <c r="C365" s="118" t="s">
        <v>139</v>
      </c>
      <c r="D365" s="130">
        <v>7.3</v>
      </c>
      <c r="E365" s="50">
        <v>10</v>
      </c>
      <c r="F365" s="130">
        <v>33.200000000000003</v>
      </c>
      <c r="G365" s="50">
        <v>252</v>
      </c>
      <c r="H365" s="136" t="s">
        <v>173</v>
      </c>
    </row>
    <row r="366" spans="1:8" ht="15" customHeight="1" x14ac:dyDescent="0.25">
      <c r="A366" s="83" t="s">
        <v>179</v>
      </c>
      <c r="C366" s="45">
        <v>180</v>
      </c>
      <c r="D366" s="70">
        <v>0.6</v>
      </c>
      <c r="E366" s="84">
        <v>0.1</v>
      </c>
      <c r="F366" s="85">
        <v>15</v>
      </c>
      <c r="G366" s="86">
        <v>62.5</v>
      </c>
      <c r="H366" s="87" t="s">
        <v>180</v>
      </c>
    </row>
    <row r="367" spans="1:8" ht="15" customHeight="1" x14ac:dyDescent="0.25">
      <c r="A367" s="44" t="s">
        <v>16</v>
      </c>
      <c r="C367" s="45">
        <v>23</v>
      </c>
      <c r="D367" s="50">
        <v>1.8</v>
      </c>
      <c r="E367" s="132">
        <v>0.23</v>
      </c>
      <c r="F367" s="50">
        <v>11.3</v>
      </c>
      <c r="G367" s="132">
        <v>54.5</v>
      </c>
      <c r="H367" s="37"/>
    </row>
    <row r="368" spans="1:8" ht="15" customHeight="1" thickBot="1" x14ac:dyDescent="0.3">
      <c r="A368" s="65" t="s">
        <v>18</v>
      </c>
      <c r="B368" s="66"/>
      <c r="C368" s="67">
        <v>37.5</v>
      </c>
      <c r="D368" s="67">
        <v>1.8</v>
      </c>
      <c r="E368" s="67">
        <v>0.5</v>
      </c>
      <c r="F368" s="67">
        <v>18</v>
      </c>
      <c r="G368" s="67">
        <v>82.5</v>
      </c>
      <c r="H368" s="68"/>
    </row>
    <row r="369" spans="1:8" ht="15" customHeight="1" thickBot="1" x14ac:dyDescent="0.3">
      <c r="A369" s="57" t="s">
        <v>12</v>
      </c>
      <c r="B369" s="58"/>
      <c r="C369" s="59">
        <v>645.5</v>
      </c>
      <c r="D369" s="42">
        <f>SUM(D363:D368)</f>
        <v>15.500000000000002</v>
      </c>
      <c r="E369" s="42">
        <f>SUM(E363:E368)</f>
        <v>13.89</v>
      </c>
      <c r="F369" s="42">
        <f>SUM(F363:F368)</f>
        <v>104</v>
      </c>
      <c r="G369" s="42">
        <f>SUM(G363:G368)</f>
        <v>600.5</v>
      </c>
      <c r="H369" s="29"/>
    </row>
    <row r="370" spans="1:8" ht="15" customHeight="1" x14ac:dyDescent="0.25">
      <c r="A370" s="60"/>
      <c r="B370" s="61" t="s">
        <v>19</v>
      </c>
      <c r="C370" s="62"/>
      <c r="D370" s="128"/>
      <c r="E370" s="63"/>
      <c r="F370" s="129"/>
      <c r="G370" s="128"/>
      <c r="H370" s="29"/>
    </row>
    <row r="371" spans="1:8" ht="15" customHeight="1" x14ac:dyDescent="0.25">
      <c r="A371" s="44" t="s">
        <v>29</v>
      </c>
      <c r="C371" s="45">
        <v>10</v>
      </c>
      <c r="D371" s="50">
        <v>3.86</v>
      </c>
      <c r="E371" s="132">
        <v>3.38</v>
      </c>
      <c r="F371" s="50">
        <v>32</v>
      </c>
      <c r="G371" s="132">
        <v>168</v>
      </c>
      <c r="H371" s="37"/>
    </row>
    <row r="372" spans="1:8" ht="15" customHeight="1" x14ac:dyDescent="0.25">
      <c r="A372" s="44" t="s">
        <v>85</v>
      </c>
      <c r="C372" s="45"/>
      <c r="D372" s="49"/>
      <c r="E372" s="130"/>
      <c r="F372" s="130"/>
      <c r="G372" s="130"/>
      <c r="H372" s="37"/>
    </row>
    <row r="373" spans="1:8" ht="15" customHeight="1" x14ac:dyDescent="0.25">
      <c r="A373" s="51" t="s">
        <v>30</v>
      </c>
      <c r="B373" s="19"/>
      <c r="C373" s="52">
        <v>120</v>
      </c>
      <c r="D373" s="54">
        <v>4.3</v>
      </c>
      <c r="E373" s="54">
        <v>3</v>
      </c>
      <c r="F373" s="54">
        <v>5</v>
      </c>
      <c r="G373" s="54">
        <v>64</v>
      </c>
      <c r="H373" s="37" t="s">
        <v>22</v>
      </c>
    </row>
    <row r="374" spans="1:8" ht="15" customHeight="1" x14ac:dyDescent="0.25">
      <c r="A374" s="44" t="s">
        <v>20</v>
      </c>
      <c r="C374" s="45">
        <v>100</v>
      </c>
      <c r="D374" s="49">
        <v>0.4</v>
      </c>
      <c r="E374" s="50">
        <v>0.4</v>
      </c>
      <c r="F374" s="134">
        <v>12</v>
      </c>
      <c r="G374" s="50">
        <v>53.2</v>
      </c>
      <c r="H374" s="37" t="s">
        <v>142</v>
      </c>
    </row>
    <row r="375" spans="1:8" ht="15" customHeight="1" x14ac:dyDescent="0.25">
      <c r="A375" s="44" t="s">
        <v>78</v>
      </c>
      <c r="C375" s="45"/>
      <c r="D375" s="49"/>
      <c r="E375" s="50"/>
      <c r="F375" s="130"/>
      <c r="G375" s="50"/>
      <c r="H375" s="37"/>
    </row>
    <row r="376" spans="1:8" ht="15" customHeight="1" x14ac:dyDescent="0.25">
      <c r="A376" s="44" t="s">
        <v>13</v>
      </c>
      <c r="C376" s="45">
        <v>125</v>
      </c>
      <c r="D376" s="49">
        <v>0.6</v>
      </c>
      <c r="E376" s="50">
        <v>0.06</v>
      </c>
      <c r="F376" s="130">
        <v>22</v>
      </c>
      <c r="G376" s="50">
        <v>91</v>
      </c>
      <c r="H376" s="37" t="s">
        <v>140</v>
      </c>
    </row>
    <row r="377" spans="1:8" ht="15" customHeight="1" thickBot="1" x14ac:dyDescent="0.3">
      <c r="A377" s="44" t="s">
        <v>82</v>
      </c>
      <c r="C377" s="45"/>
      <c r="D377" s="49"/>
      <c r="E377" s="50"/>
      <c r="F377" s="130"/>
      <c r="G377" s="50"/>
      <c r="H377" s="37"/>
    </row>
    <row r="378" spans="1:8" ht="15" customHeight="1" thickBot="1" x14ac:dyDescent="0.3">
      <c r="A378" s="57" t="s">
        <v>12</v>
      </c>
      <c r="B378" s="58"/>
      <c r="C378" s="59">
        <v>355</v>
      </c>
      <c r="D378" s="98">
        <f>SUM(D371:D377)</f>
        <v>9.16</v>
      </c>
      <c r="E378" s="98">
        <f>SUM(E371:E377)</f>
        <v>6.84</v>
      </c>
      <c r="F378" s="98">
        <f>SUM(F371:F377)</f>
        <v>71</v>
      </c>
      <c r="G378" s="98">
        <f>SUM(G371:G377)</f>
        <v>376.2</v>
      </c>
      <c r="H378" s="43"/>
    </row>
    <row r="379" spans="1:8" ht="15" customHeight="1" thickBot="1" x14ac:dyDescent="0.3">
      <c r="A379" s="57" t="s">
        <v>24</v>
      </c>
      <c r="B379" s="58"/>
      <c r="C379" s="116">
        <f>C357+C360+C369+C378</f>
        <v>1520.5</v>
      </c>
      <c r="D379" s="116">
        <f>D357+D360+D369+D378</f>
        <v>34.88666666666667</v>
      </c>
      <c r="E379" s="116">
        <f>E357+E360+E369+E378</f>
        <v>34.643333333333331</v>
      </c>
      <c r="F379" s="116">
        <f>F357+F360+F369+F378</f>
        <v>240.96833333333333</v>
      </c>
      <c r="G379" s="116">
        <f>G357+G360+G369+G378</f>
        <v>1406.5</v>
      </c>
      <c r="H379" s="117"/>
    </row>
    <row r="380" spans="1:8" ht="15" customHeight="1" thickBot="1" x14ac:dyDescent="0.3">
      <c r="A380" s="57" t="s">
        <v>174</v>
      </c>
      <c r="B380" s="58"/>
      <c r="C380" s="41">
        <f>C39+C70+C102+C132+C163+C195+C229+C259+C288+C318+C348+C379</f>
        <v>20038</v>
      </c>
      <c r="D380" s="41">
        <f>D39+D70+D102+D132+D163+D195+D229+D259+D288+D318+D348+D379</f>
        <v>544.97666666666669</v>
      </c>
      <c r="E380" s="41">
        <f>E39+E70+E102+E132+E163+E195+E229+E259+E288+E318+E348+E379</f>
        <v>585.69433333333325</v>
      </c>
      <c r="F380" s="41">
        <f>F39+F70+F102+F132+F163+F195+F229+F259+F288+F318+F348+F379</f>
        <v>2851.3683333333329</v>
      </c>
      <c r="G380" s="41">
        <f>G39+G70+G102+G132+G163+G195+G229+G259+G288+G318+G348+G379</f>
        <v>18703.63</v>
      </c>
      <c r="H380" s="117"/>
    </row>
    <row r="381" spans="1:8" ht="15" customHeight="1" x14ac:dyDescent="0.25">
      <c r="C381" s="81"/>
      <c r="D381" s="130">
        <f>D380/10</f>
        <v>54.497666666666667</v>
      </c>
      <c r="E381" s="130">
        <f>E380/10</f>
        <v>58.569433333333322</v>
      </c>
      <c r="F381" s="130">
        <f>F380/10</f>
        <v>285.1368333333333</v>
      </c>
      <c r="G381" s="130">
        <f>G380/10</f>
        <v>1870.3630000000001</v>
      </c>
    </row>
    <row r="382" spans="1:8" ht="15" customHeight="1" x14ac:dyDescent="0.25">
      <c r="C382" s="76"/>
      <c r="D382" s="130">
        <f>D381*5</f>
        <v>272.48833333333334</v>
      </c>
      <c r="E382" s="130">
        <f>E381*9</f>
        <v>527.12489999999991</v>
      </c>
      <c r="F382" s="130">
        <f>F381*5</f>
        <v>1425.6841666666664</v>
      </c>
      <c r="G382" s="130">
        <f>SUM(D382:F382)</f>
        <v>2225.2973999999995</v>
      </c>
    </row>
    <row r="383" spans="1:8" ht="15" customHeight="1" x14ac:dyDescent="0.25">
      <c r="A383" s="19" t="s">
        <v>102</v>
      </c>
      <c r="C383" s="76"/>
      <c r="D383" s="130">
        <f>D382*100/G382</f>
        <v>12.245029960190195</v>
      </c>
      <c r="E383" s="130">
        <f>E382*100/G382</f>
        <v>23.687840555603941</v>
      </c>
      <c r="F383" s="130">
        <f>F382*100/G382</f>
        <v>64.067129484205878</v>
      </c>
      <c r="G383" s="130">
        <f>SUM(D383:F383)</f>
        <v>100.00000000000001</v>
      </c>
    </row>
    <row r="384" spans="1:8" ht="15" customHeight="1" thickBot="1" x14ac:dyDescent="0.3">
      <c r="D384" s="130"/>
      <c r="E384" s="130"/>
      <c r="G384" s="17"/>
      <c r="H384" s="19"/>
    </row>
    <row r="385" spans="1:115" ht="15" customHeight="1" x14ac:dyDescent="0.25">
      <c r="A385" s="119" t="s">
        <v>152</v>
      </c>
      <c r="B385" s="120"/>
      <c r="C385" s="121">
        <f>C229+C259+C288+C318+C348+C379</f>
        <v>9990</v>
      </c>
      <c r="D385" s="121">
        <f>D229+D259+D288+D318+D348+D379</f>
        <v>268.87666666666672</v>
      </c>
      <c r="E385" s="121">
        <f>E229+E259+E288+E318+E348+E379</f>
        <v>284.67599999999999</v>
      </c>
      <c r="F385" s="121">
        <f>F229+F259+F288+F318+F348+F379</f>
        <v>1416.77</v>
      </c>
      <c r="G385" s="121">
        <f>G229+G259+G288+G318+G348+G379</f>
        <v>9284.68</v>
      </c>
      <c r="H385" s="19"/>
    </row>
    <row r="386" spans="1:115" ht="15" customHeight="1" thickBot="1" x14ac:dyDescent="0.3">
      <c r="A386" s="122"/>
      <c r="B386" s="123"/>
      <c r="C386" s="123">
        <f>C385/5</f>
        <v>1998</v>
      </c>
      <c r="D386" s="123">
        <f>D385/6</f>
        <v>44.812777777777789</v>
      </c>
      <c r="E386" s="123">
        <f>E385/6</f>
        <v>47.445999999999998</v>
      </c>
      <c r="F386" s="123">
        <f>F385/6</f>
        <v>236.12833333333333</v>
      </c>
      <c r="G386" s="123">
        <f>G385/6</f>
        <v>1547.4466666666667</v>
      </c>
      <c r="H386" s="19"/>
    </row>
    <row r="387" spans="1:115" ht="15" customHeight="1" x14ac:dyDescent="0.25">
      <c r="A387" s="17" t="s">
        <v>54</v>
      </c>
      <c r="D387" s="19"/>
      <c r="E387" s="19"/>
      <c r="F387" s="19"/>
      <c r="G387" s="19"/>
      <c r="H387" s="19"/>
    </row>
    <row r="388" spans="1:115" ht="15" customHeight="1" x14ac:dyDescent="0.25">
      <c r="A388" s="151" t="s">
        <v>121</v>
      </c>
      <c r="B388" s="151"/>
      <c r="C388" s="151"/>
      <c r="D388" s="151"/>
      <c r="E388" s="151"/>
      <c r="F388" s="151"/>
      <c r="G388" s="151"/>
      <c r="H388" s="19"/>
    </row>
    <row r="389" spans="1:115" ht="26.25" customHeight="1" x14ac:dyDescent="0.25">
      <c r="A389" s="150" t="s">
        <v>55</v>
      </c>
      <c r="B389" s="150"/>
      <c r="C389" s="150"/>
      <c r="D389" s="150"/>
      <c r="E389" s="150"/>
      <c r="F389" s="150"/>
      <c r="G389" s="150"/>
      <c r="H389" s="19"/>
    </row>
    <row r="390" spans="1:115" ht="15" customHeight="1" x14ac:dyDescent="0.25">
      <c r="A390" s="150" t="s">
        <v>143</v>
      </c>
      <c r="B390" s="150"/>
      <c r="C390" s="150"/>
      <c r="D390" s="150"/>
      <c r="E390" s="150"/>
      <c r="F390" s="150"/>
      <c r="G390" s="150"/>
      <c r="H390" s="19"/>
    </row>
    <row r="391" spans="1:115" ht="15" customHeight="1" x14ac:dyDescent="0.25">
      <c r="A391" s="150" t="s">
        <v>144</v>
      </c>
      <c r="B391" s="150"/>
      <c r="C391" s="150"/>
      <c r="D391" s="150"/>
      <c r="E391" s="150"/>
      <c r="F391" s="150"/>
      <c r="G391" s="150"/>
      <c r="H391" s="19"/>
    </row>
    <row r="392" spans="1:115" ht="24.75" customHeight="1" x14ac:dyDescent="0.25">
      <c r="A392" s="150" t="s">
        <v>56</v>
      </c>
      <c r="B392" s="150"/>
      <c r="C392" s="150"/>
      <c r="D392" s="150"/>
      <c r="E392" s="150"/>
      <c r="F392" s="150"/>
      <c r="G392" s="150"/>
      <c r="H392" s="1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</row>
    <row r="393" spans="1:115" ht="15" customHeight="1" x14ac:dyDescent="0.25">
      <c r="A393" s="150" t="s">
        <v>114</v>
      </c>
      <c r="B393" s="150"/>
      <c r="C393" s="150"/>
      <c r="D393" s="150"/>
      <c r="E393" s="150"/>
      <c r="F393" s="150"/>
      <c r="G393" s="150"/>
      <c r="H393" s="19"/>
    </row>
    <row r="394" spans="1:115" ht="15" customHeight="1" x14ac:dyDescent="0.25">
      <c r="A394" s="150" t="s">
        <v>99</v>
      </c>
      <c r="B394" s="150"/>
      <c r="C394" s="150"/>
      <c r="D394" s="150"/>
      <c r="E394" s="150"/>
      <c r="F394" s="150"/>
      <c r="G394" s="150"/>
      <c r="H394" s="19"/>
    </row>
    <row r="395" spans="1:115" ht="15" customHeight="1" x14ac:dyDescent="0.25">
      <c r="A395" s="150" t="s">
        <v>116</v>
      </c>
      <c r="B395" s="150"/>
      <c r="C395" s="150"/>
      <c r="D395" s="150"/>
      <c r="E395" s="150"/>
      <c r="F395" s="150"/>
      <c r="G395" s="150"/>
      <c r="H395" s="19"/>
    </row>
    <row r="396" spans="1:115" ht="15" customHeight="1" x14ac:dyDescent="0.25">
      <c r="A396" s="150" t="s">
        <v>115</v>
      </c>
      <c r="B396" s="150"/>
      <c r="C396" s="150"/>
      <c r="D396" s="150"/>
      <c r="E396" s="150"/>
      <c r="F396" s="150"/>
      <c r="G396" s="150"/>
      <c r="H396" s="19"/>
    </row>
    <row r="397" spans="1:115" ht="15" customHeight="1" x14ac:dyDescent="0.25">
      <c r="A397" s="150" t="s">
        <v>57</v>
      </c>
      <c r="B397" s="150"/>
      <c r="C397" s="150"/>
      <c r="D397" s="150"/>
      <c r="E397" s="150"/>
      <c r="F397" s="150"/>
      <c r="G397" s="150"/>
      <c r="H397" s="19"/>
    </row>
    <row r="398" spans="1:115" ht="15" customHeight="1" x14ac:dyDescent="0.25">
      <c r="A398" s="150" t="s">
        <v>195</v>
      </c>
      <c r="B398" s="150"/>
      <c r="C398" s="150"/>
      <c r="D398" s="150"/>
      <c r="E398" s="150"/>
      <c r="F398" s="150"/>
      <c r="G398" s="150"/>
      <c r="H398" s="19"/>
    </row>
    <row r="399" spans="1:115" ht="29.25" customHeight="1" x14ac:dyDescent="0.25">
      <c r="A399" s="150" t="s">
        <v>196</v>
      </c>
      <c r="B399" s="150"/>
      <c r="C399" s="150"/>
      <c r="D399" s="150"/>
      <c r="E399" s="150"/>
      <c r="F399" s="150"/>
      <c r="G399" s="150"/>
      <c r="H399" s="19"/>
    </row>
    <row r="400" spans="1:115" ht="23.25" customHeight="1" x14ac:dyDescent="0.25">
      <c r="A400" s="150" t="s">
        <v>100</v>
      </c>
      <c r="B400" s="150"/>
      <c r="C400" s="150"/>
      <c r="D400" s="150"/>
      <c r="E400" s="150"/>
      <c r="F400" s="150"/>
      <c r="G400" s="150"/>
      <c r="H400" s="19"/>
    </row>
    <row r="401" spans="1:8" ht="15" customHeight="1" x14ac:dyDescent="0.25">
      <c r="A401" s="151" t="s">
        <v>101</v>
      </c>
      <c r="B401" s="151"/>
      <c r="C401" s="151"/>
      <c r="D401" s="151"/>
      <c r="E401" s="151"/>
      <c r="F401" s="151"/>
      <c r="G401" s="151"/>
      <c r="H401" s="19"/>
    </row>
    <row r="402" spans="1:8" x14ac:dyDescent="0.25">
      <c r="A402" s="151" t="s">
        <v>124</v>
      </c>
      <c r="B402" s="151"/>
      <c r="C402" s="151"/>
      <c r="D402" s="151"/>
      <c r="E402" s="151"/>
      <c r="F402" s="151"/>
      <c r="G402" s="151"/>
      <c r="H402" s="19"/>
    </row>
    <row r="403" spans="1:8" x14ac:dyDescent="0.25">
      <c r="A403" s="150" t="s">
        <v>197</v>
      </c>
      <c r="B403" s="150"/>
      <c r="C403" s="150"/>
      <c r="D403" s="150"/>
      <c r="E403" s="150"/>
      <c r="F403" s="150"/>
      <c r="G403" s="150"/>
      <c r="H403" s="19"/>
    </row>
    <row r="404" spans="1:8" x14ac:dyDescent="0.25">
      <c r="A404" s="150" t="s">
        <v>119</v>
      </c>
      <c r="B404" s="150"/>
      <c r="C404" s="150"/>
      <c r="D404" s="150"/>
      <c r="E404" s="150"/>
      <c r="F404" s="150"/>
      <c r="G404" s="150"/>
      <c r="H404" s="19"/>
    </row>
    <row r="405" spans="1:8" x14ac:dyDescent="0.25">
      <c r="A405" s="150" t="s">
        <v>117</v>
      </c>
      <c r="B405" s="150"/>
      <c r="C405" s="150"/>
      <c r="D405" s="150"/>
      <c r="E405" s="150"/>
      <c r="F405" s="150"/>
      <c r="G405" s="150"/>
      <c r="H405" s="19"/>
    </row>
    <row r="406" spans="1:8" x14ac:dyDescent="0.25">
      <c r="A406" s="150" t="s">
        <v>120</v>
      </c>
      <c r="B406" s="150"/>
      <c r="C406" s="150"/>
      <c r="D406" s="150"/>
      <c r="E406" s="150"/>
      <c r="F406" s="150"/>
      <c r="G406" s="150"/>
      <c r="H406" s="19"/>
    </row>
    <row r="407" spans="1:8" x14ac:dyDescent="0.25">
      <c r="A407" s="150" t="s">
        <v>118</v>
      </c>
      <c r="B407" s="150"/>
      <c r="C407" s="150"/>
      <c r="D407" s="150"/>
      <c r="E407" s="150"/>
      <c r="F407" s="150"/>
      <c r="G407" s="150"/>
      <c r="H407" s="19"/>
    </row>
    <row r="408" spans="1:8" x14ac:dyDescent="0.25">
      <c r="A408" s="150" t="s">
        <v>214</v>
      </c>
      <c r="B408" s="150"/>
      <c r="C408" s="150"/>
      <c r="D408" s="150"/>
      <c r="E408" s="150"/>
      <c r="F408" s="19"/>
      <c r="G408" s="95"/>
      <c r="H408" s="95"/>
    </row>
    <row r="409" spans="1:8" x14ac:dyDescent="0.25">
      <c r="A409" s="150" t="s">
        <v>58</v>
      </c>
      <c r="B409" s="150"/>
      <c r="C409" s="150"/>
      <c r="D409" s="150"/>
      <c r="E409" s="150"/>
      <c r="F409" s="150"/>
      <c r="G409" s="150"/>
      <c r="H409" s="19"/>
    </row>
    <row r="410" spans="1:8" x14ac:dyDescent="0.25">
      <c r="A410" s="150" t="s">
        <v>59</v>
      </c>
      <c r="B410" s="150"/>
      <c r="C410" s="150"/>
      <c r="D410" s="150"/>
      <c r="E410" s="150"/>
      <c r="F410" s="150"/>
      <c r="G410" s="150"/>
      <c r="H410" s="19"/>
    </row>
    <row r="411" spans="1:8" x14ac:dyDescent="0.25">
      <c r="A411" s="150" t="s">
        <v>60</v>
      </c>
      <c r="B411" s="150"/>
      <c r="C411" s="150"/>
      <c r="D411" s="150"/>
      <c r="E411" s="150"/>
      <c r="F411" s="150"/>
      <c r="G411" s="150"/>
      <c r="H411" s="19"/>
    </row>
    <row r="412" spans="1:8" x14ac:dyDescent="0.25">
      <c r="A412" s="150" t="s">
        <v>61</v>
      </c>
      <c r="B412" s="150"/>
      <c r="C412" s="150"/>
      <c r="D412" s="150"/>
      <c r="E412" s="150"/>
      <c r="F412" s="150"/>
      <c r="G412" s="150"/>
      <c r="H412" s="19"/>
    </row>
    <row r="413" spans="1:8" x14ac:dyDescent="0.25">
      <c r="A413" s="150" t="s">
        <v>62</v>
      </c>
      <c r="B413" s="150"/>
      <c r="C413" s="150"/>
      <c r="D413" s="150"/>
      <c r="E413" s="150"/>
      <c r="F413" s="150"/>
      <c r="G413" s="150"/>
      <c r="H413" s="19"/>
    </row>
    <row r="414" spans="1:8" x14ac:dyDescent="0.25">
      <c r="D414" s="130"/>
      <c r="E414" s="130"/>
      <c r="F414" s="130"/>
      <c r="G414" s="130"/>
    </row>
    <row r="415" spans="1:8" x14ac:dyDescent="0.25">
      <c r="D415" s="130"/>
      <c r="E415" s="130"/>
      <c r="F415" s="130"/>
      <c r="G415" s="130"/>
    </row>
    <row r="416" spans="1:8" x14ac:dyDescent="0.25">
      <c r="D416" s="130"/>
      <c r="E416" s="130"/>
      <c r="F416" s="130"/>
      <c r="G416" s="130"/>
    </row>
    <row r="417" spans="4:7" x14ac:dyDescent="0.25">
      <c r="D417" s="130"/>
      <c r="E417" s="130"/>
      <c r="F417" s="130"/>
      <c r="G417" s="130"/>
    </row>
    <row r="418" spans="4:7" x14ac:dyDescent="0.25">
      <c r="D418" s="130"/>
      <c r="E418" s="130"/>
      <c r="F418" s="130"/>
      <c r="G418" s="130"/>
    </row>
    <row r="419" spans="4:7" x14ac:dyDescent="0.25">
      <c r="D419" s="130"/>
      <c r="E419" s="130"/>
      <c r="F419" s="130"/>
      <c r="G419" s="130"/>
    </row>
    <row r="420" spans="4:7" x14ac:dyDescent="0.25">
      <c r="D420" s="130"/>
      <c r="E420" s="130"/>
      <c r="F420" s="130"/>
      <c r="G420" s="130"/>
    </row>
    <row r="421" spans="4:7" x14ac:dyDescent="0.25">
      <c r="D421" s="130"/>
      <c r="E421" s="130"/>
      <c r="F421" s="130"/>
      <c r="G421" s="130"/>
    </row>
    <row r="422" spans="4:7" x14ac:dyDescent="0.25">
      <c r="D422" s="130"/>
      <c r="E422" s="130"/>
      <c r="F422" s="130"/>
      <c r="G422" s="130"/>
    </row>
    <row r="423" spans="4:7" x14ac:dyDescent="0.25">
      <c r="D423" s="130"/>
      <c r="E423" s="130"/>
      <c r="F423" s="130"/>
      <c r="G423" s="130"/>
    </row>
    <row r="424" spans="4:7" x14ac:dyDescent="0.25">
      <c r="D424" s="130"/>
      <c r="E424" s="130"/>
      <c r="F424" s="130"/>
      <c r="G424" s="130"/>
    </row>
    <row r="429" spans="4:7" x14ac:dyDescent="0.25">
      <c r="D429" s="130"/>
      <c r="E429" s="130"/>
      <c r="F429" s="130"/>
      <c r="G429" s="130"/>
    </row>
    <row r="437" spans="4:7" x14ac:dyDescent="0.25">
      <c r="D437" s="56"/>
      <c r="E437" s="56"/>
      <c r="F437" s="56"/>
      <c r="G437" s="56"/>
    </row>
    <row r="438" spans="4:7" x14ac:dyDescent="0.25">
      <c r="D438" s="56"/>
      <c r="E438" s="56"/>
      <c r="F438" s="56"/>
      <c r="G438" s="56"/>
    </row>
    <row r="439" spans="4:7" x14ac:dyDescent="0.25">
      <c r="D439" s="56"/>
      <c r="E439" s="56"/>
      <c r="F439" s="56"/>
      <c r="G439" s="56"/>
    </row>
    <row r="440" spans="4:7" x14ac:dyDescent="0.25">
      <c r="D440" s="56"/>
      <c r="E440" s="56"/>
      <c r="F440" s="56"/>
      <c r="G440" s="56"/>
    </row>
    <row r="441" spans="4:7" x14ac:dyDescent="0.25">
      <c r="D441" s="56"/>
      <c r="E441" s="56"/>
      <c r="F441" s="56"/>
      <c r="G441" s="56"/>
    </row>
    <row r="442" spans="4:7" x14ac:dyDescent="0.25">
      <c r="D442" s="56"/>
      <c r="E442" s="56"/>
      <c r="F442" s="56"/>
      <c r="G442" s="56"/>
    </row>
    <row r="443" spans="4:7" x14ac:dyDescent="0.25">
      <c r="D443" s="56"/>
      <c r="E443" s="56"/>
      <c r="F443" s="56"/>
      <c r="G443" s="56"/>
    </row>
    <row r="444" spans="4:7" x14ac:dyDescent="0.25">
      <c r="D444" s="56"/>
      <c r="E444" s="56"/>
      <c r="F444" s="56"/>
      <c r="G444" s="56"/>
    </row>
    <row r="445" spans="4:7" x14ac:dyDescent="0.25">
      <c r="D445" s="56"/>
      <c r="E445" s="56"/>
      <c r="F445" s="56"/>
      <c r="G445" s="56"/>
    </row>
    <row r="446" spans="4:7" x14ac:dyDescent="0.25">
      <c r="D446" s="56"/>
      <c r="E446" s="56"/>
      <c r="F446" s="56"/>
      <c r="G446" s="56"/>
    </row>
    <row r="447" spans="4:7" x14ac:dyDescent="0.25">
      <c r="D447" s="56"/>
      <c r="E447" s="56"/>
      <c r="F447" s="56"/>
      <c r="G447" s="56"/>
    </row>
    <row r="448" spans="4:7" x14ac:dyDescent="0.25">
      <c r="D448" s="56"/>
      <c r="E448" s="56"/>
      <c r="F448" s="56"/>
      <c r="G448" s="56"/>
    </row>
    <row r="449" spans="4:7" x14ac:dyDescent="0.25">
      <c r="D449" s="56"/>
      <c r="E449" s="56"/>
      <c r="F449" s="56"/>
      <c r="G449" s="56"/>
    </row>
    <row r="450" spans="4:7" x14ac:dyDescent="0.25">
      <c r="D450" s="56"/>
      <c r="E450" s="56"/>
      <c r="F450" s="56"/>
      <c r="G450" s="56"/>
    </row>
    <row r="451" spans="4:7" x14ac:dyDescent="0.25">
      <c r="D451" s="56"/>
      <c r="E451" s="56"/>
      <c r="F451" s="56"/>
      <c r="G451" s="56"/>
    </row>
    <row r="452" spans="4:7" x14ac:dyDescent="0.25">
      <c r="D452" s="56"/>
      <c r="E452" s="56"/>
      <c r="F452" s="56"/>
      <c r="G452" s="56"/>
    </row>
    <row r="453" spans="4:7" x14ac:dyDescent="0.25">
      <c r="D453" s="56"/>
      <c r="E453" s="56"/>
      <c r="F453" s="56"/>
      <c r="G453" s="56"/>
    </row>
    <row r="454" spans="4:7" x14ac:dyDescent="0.25">
      <c r="D454" s="56"/>
      <c r="E454" s="56"/>
      <c r="F454" s="56"/>
      <c r="G454" s="56"/>
    </row>
    <row r="455" spans="4:7" x14ac:dyDescent="0.25">
      <c r="D455" s="56"/>
      <c r="E455" s="56"/>
      <c r="F455" s="56"/>
      <c r="G455" s="56"/>
    </row>
    <row r="456" spans="4:7" x14ac:dyDescent="0.25">
      <c r="D456" s="56"/>
      <c r="E456" s="56"/>
      <c r="F456" s="56"/>
      <c r="G456" s="56"/>
    </row>
    <row r="457" spans="4:7" x14ac:dyDescent="0.25">
      <c r="D457" s="56"/>
      <c r="E457" s="56"/>
      <c r="F457" s="56"/>
      <c r="G457" s="56"/>
    </row>
    <row r="458" spans="4:7" x14ac:dyDescent="0.25">
      <c r="D458" s="56"/>
      <c r="E458" s="56"/>
      <c r="F458" s="56"/>
      <c r="G458" s="56"/>
    </row>
    <row r="459" spans="4:7" x14ac:dyDescent="0.25">
      <c r="D459" s="56"/>
      <c r="E459" s="56"/>
      <c r="F459" s="56"/>
      <c r="G459" s="56"/>
    </row>
    <row r="460" spans="4:7" x14ac:dyDescent="0.25">
      <c r="D460" s="56"/>
      <c r="E460" s="56"/>
      <c r="F460" s="56"/>
      <c r="G460" s="56"/>
    </row>
    <row r="461" spans="4:7" x14ac:dyDescent="0.25">
      <c r="D461" s="56"/>
      <c r="E461" s="56"/>
      <c r="F461" s="56"/>
      <c r="G461" s="56"/>
    </row>
    <row r="462" spans="4:7" x14ac:dyDescent="0.25">
      <c r="D462" s="56"/>
      <c r="E462" s="56"/>
      <c r="F462" s="56"/>
      <c r="G462" s="56"/>
    </row>
    <row r="463" spans="4:7" x14ac:dyDescent="0.25">
      <c r="D463" s="56"/>
      <c r="E463" s="56"/>
      <c r="F463" s="56"/>
      <c r="G463" s="56"/>
    </row>
    <row r="464" spans="4:7" x14ac:dyDescent="0.25">
      <c r="D464" s="56"/>
      <c r="E464" s="56"/>
      <c r="F464" s="56"/>
      <c r="G464" s="56"/>
    </row>
    <row r="465" spans="4:7" x14ac:dyDescent="0.25">
      <c r="D465" s="56"/>
      <c r="E465" s="56"/>
      <c r="F465" s="56"/>
      <c r="G465" s="56"/>
    </row>
    <row r="466" spans="4:7" x14ac:dyDescent="0.25">
      <c r="D466" s="56"/>
      <c r="E466" s="56"/>
      <c r="F466" s="56"/>
      <c r="G466" s="56"/>
    </row>
    <row r="467" spans="4:7" x14ac:dyDescent="0.25">
      <c r="D467" s="56"/>
      <c r="E467" s="56"/>
      <c r="F467" s="56"/>
      <c r="G467" s="56"/>
    </row>
    <row r="468" spans="4:7" x14ac:dyDescent="0.25">
      <c r="D468" s="56"/>
      <c r="E468" s="56"/>
      <c r="F468" s="56"/>
      <c r="G468" s="56"/>
    </row>
    <row r="469" spans="4:7" x14ac:dyDescent="0.25">
      <c r="D469" s="56"/>
      <c r="E469" s="56"/>
      <c r="F469" s="56"/>
      <c r="G469" s="56"/>
    </row>
    <row r="470" spans="4:7" x14ac:dyDescent="0.25">
      <c r="D470" s="56"/>
      <c r="E470" s="56"/>
      <c r="F470" s="56"/>
      <c r="G470" s="56"/>
    </row>
    <row r="471" spans="4:7" x14ac:dyDescent="0.25">
      <c r="D471" s="56"/>
      <c r="E471" s="56"/>
      <c r="F471" s="56"/>
      <c r="G471" s="56"/>
    </row>
    <row r="472" spans="4:7" x14ac:dyDescent="0.25">
      <c r="D472" s="56"/>
      <c r="E472" s="56"/>
      <c r="F472" s="56"/>
      <c r="G472" s="56"/>
    </row>
    <row r="473" spans="4:7" x14ac:dyDescent="0.25">
      <c r="D473" s="56"/>
      <c r="E473" s="56"/>
      <c r="F473" s="56"/>
      <c r="G473" s="56"/>
    </row>
    <row r="474" spans="4:7" x14ac:dyDescent="0.25">
      <c r="D474" s="56"/>
      <c r="E474" s="56"/>
      <c r="F474" s="56"/>
      <c r="G474" s="56"/>
    </row>
    <row r="475" spans="4:7" x14ac:dyDescent="0.25">
      <c r="D475" s="56"/>
      <c r="E475" s="56"/>
      <c r="F475" s="56"/>
      <c r="G475" s="56"/>
    </row>
    <row r="476" spans="4:7" x14ac:dyDescent="0.25">
      <c r="D476" s="56"/>
      <c r="E476" s="56"/>
      <c r="F476" s="56"/>
      <c r="G476" s="56"/>
    </row>
    <row r="485" spans="4:7" x14ac:dyDescent="0.25">
      <c r="D485" s="56"/>
      <c r="E485" s="56"/>
      <c r="F485" s="56"/>
      <c r="G485" s="56"/>
    </row>
    <row r="486" spans="4:7" x14ac:dyDescent="0.25">
      <c r="D486" s="56"/>
      <c r="E486" s="56"/>
      <c r="F486" s="56"/>
      <c r="G486" s="56"/>
    </row>
    <row r="487" spans="4:7" x14ac:dyDescent="0.25">
      <c r="D487" s="56"/>
      <c r="E487" s="56"/>
      <c r="F487" s="56"/>
      <c r="G487" s="56"/>
    </row>
    <row r="488" spans="4:7" x14ac:dyDescent="0.25">
      <c r="D488" s="56"/>
      <c r="E488" s="56"/>
      <c r="F488" s="56"/>
      <c r="G488" s="56"/>
    </row>
    <row r="489" spans="4:7" x14ac:dyDescent="0.25">
      <c r="D489" s="56"/>
      <c r="E489" s="56"/>
      <c r="F489" s="56"/>
      <c r="G489" s="56"/>
    </row>
    <row r="490" spans="4:7" x14ac:dyDescent="0.25">
      <c r="D490" s="56"/>
      <c r="E490" s="56"/>
      <c r="F490" s="56"/>
      <c r="G490" s="56"/>
    </row>
    <row r="491" spans="4:7" x14ac:dyDescent="0.25">
      <c r="D491" s="56"/>
      <c r="E491" s="56"/>
      <c r="F491" s="56"/>
      <c r="G491" s="56"/>
    </row>
    <row r="492" spans="4:7" x14ac:dyDescent="0.25">
      <c r="D492" s="56"/>
      <c r="E492" s="56"/>
      <c r="F492" s="56"/>
      <c r="G492" s="56"/>
    </row>
    <row r="493" spans="4:7" x14ac:dyDescent="0.25">
      <c r="D493" s="56"/>
      <c r="E493" s="56"/>
      <c r="F493" s="56"/>
      <c r="G493" s="56"/>
    </row>
    <row r="494" spans="4:7" x14ac:dyDescent="0.25">
      <c r="D494" s="56"/>
      <c r="E494" s="56"/>
      <c r="F494" s="56"/>
      <c r="G494" s="56"/>
    </row>
    <row r="495" spans="4:7" x14ac:dyDescent="0.25">
      <c r="D495" s="56"/>
      <c r="E495" s="56"/>
      <c r="F495" s="56"/>
      <c r="G495" s="56"/>
    </row>
    <row r="496" spans="4:7" x14ac:dyDescent="0.25">
      <c r="D496" s="56"/>
      <c r="E496" s="56"/>
      <c r="F496" s="56"/>
      <c r="G496" s="56"/>
    </row>
    <row r="497" spans="4:7" x14ac:dyDescent="0.25">
      <c r="D497" s="56"/>
      <c r="E497" s="56"/>
      <c r="F497" s="56"/>
      <c r="G497" s="56"/>
    </row>
    <row r="498" spans="4:7" x14ac:dyDescent="0.25">
      <c r="D498" s="56"/>
      <c r="E498" s="56"/>
      <c r="F498" s="56"/>
      <c r="G498" s="56"/>
    </row>
    <row r="499" spans="4:7" x14ac:dyDescent="0.25">
      <c r="D499" s="56"/>
      <c r="E499" s="56"/>
      <c r="F499" s="56"/>
      <c r="G499" s="56"/>
    </row>
    <row r="500" spans="4:7" x14ac:dyDescent="0.25">
      <c r="D500" s="56"/>
      <c r="E500" s="56"/>
      <c r="F500" s="56"/>
      <c r="G500" s="56"/>
    </row>
    <row r="501" spans="4:7" x14ac:dyDescent="0.25">
      <c r="D501" s="56"/>
      <c r="E501" s="56"/>
      <c r="F501" s="56"/>
      <c r="G501" s="56"/>
    </row>
    <row r="502" spans="4:7" x14ac:dyDescent="0.25">
      <c r="D502" s="56"/>
      <c r="E502" s="56"/>
      <c r="F502" s="56"/>
      <c r="G502" s="56"/>
    </row>
    <row r="503" spans="4:7" x14ac:dyDescent="0.25">
      <c r="D503" s="56"/>
      <c r="E503" s="56"/>
      <c r="F503" s="56"/>
      <c r="G503" s="56"/>
    </row>
    <row r="504" spans="4:7" x14ac:dyDescent="0.25">
      <c r="D504" s="56"/>
      <c r="E504" s="56"/>
      <c r="F504" s="56"/>
      <c r="G504" s="56"/>
    </row>
    <row r="505" spans="4:7" x14ac:dyDescent="0.25">
      <c r="D505" s="56"/>
      <c r="E505" s="56"/>
      <c r="F505" s="56"/>
      <c r="G505" s="56"/>
    </row>
    <row r="506" spans="4:7" x14ac:dyDescent="0.25">
      <c r="D506" s="56"/>
      <c r="E506" s="56"/>
      <c r="F506" s="56"/>
      <c r="G506" s="56"/>
    </row>
    <row r="507" spans="4:7" x14ac:dyDescent="0.25">
      <c r="D507" s="56"/>
      <c r="E507" s="56"/>
      <c r="F507" s="56"/>
      <c r="G507" s="56"/>
    </row>
    <row r="508" spans="4:7" x14ac:dyDescent="0.25">
      <c r="D508" s="56"/>
      <c r="E508" s="56"/>
      <c r="F508" s="56"/>
      <c r="G508" s="56"/>
    </row>
    <row r="509" spans="4:7" x14ac:dyDescent="0.25">
      <c r="D509" s="56"/>
      <c r="E509" s="56"/>
      <c r="F509" s="56"/>
      <c r="G509" s="56"/>
    </row>
    <row r="510" spans="4:7" x14ac:dyDescent="0.25">
      <c r="D510" s="56"/>
      <c r="E510" s="56"/>
      <c r="F510" s="56"/>
      <c r="G510" s="56"/>
    </row>
    <row r="511" spans="4:7" x14ac:dyDescent="0.25">
      <c r="D511" s="56"/>
      <c r="E511" s="56"/>
      <c r="F511" s="56"/>
      <c r="G511" s="56"/>
    </row>
    <row r="512" spans="4:7" x14ac:dyDescent="0.25">
      <c r="D512" s="56"/>
      <c r="E512" s="56"/>
      <c r="F512" s="56"/>
      <c r="G512" s="56"/>
    </row>
    <row r="513" spans="4:7" x14ac:dyDescent="0.25">
      <c r="D513" s="56"/>
      <c r="E513" s="56"/>
      <c r="F513" s="56"/>
      <c r="G513" s="56"/>
    </row>
    <row r="514" spans="4:7" x14ac:dyDescent="0.25">
      <c r="D514" s="56"/>
      <c r="E514" s="56"/>
      <c r="F514" s="56"/>
      <c r="G514" s="56"/>
    </row>
    <row r="515" spans="4:7" x14ac:dyDescent="0.25">
      <c r="D515" s="56"/>
      <c r="E515" s="56"/>
      <c r="F515" s="56"/>
      <c r="G515" s="56"/>
    </row>
    <row r="516" spans="4:7" x14ac:dyDescent="0.25">
      <c r="D516" s="56"/>
      <c r="E516" s="56"/>
      <c r="F516" s="56"/>
      <c r="G516" s="56"/>
    </row>
    <row r="517" spans="4:7" x14ac:dyDescent="0.25">
      <c r="D517" s="56"/>
      <c r="E517" s="56"/>
      <c r="F517" s="56"/>
      <c r="G517" s="56"/>
    </row>
    <row r="518" spans="4:7" x14ac:dyDescent="0.25">
      <c r="D518" s="56"/>
      <c r="E518" s="56"/>
      <c r="F518" s="56"/>
      <c r="G518" s="56"/>
    </row>
    <row r="519" spans="4:7" x14ac:dyDescent="0.25">
      <c r="D519" s="56"/>
      <c r="E519" s="56"/>
      <c r="F519" s="56"/>
      <c r="G519" s="56"/>
    </row>
    <row r="520" spans="4:7" x14ac:dyDescent="0.25">
      <c r="D520" s="56"/>
      <c r="E520" s="56"/>
      <c r="F520" s="56"/>
      <c r="G520" s="56"/>
    </row>
    <row r="521" spans="4:7" x14ac:dyDescent="0.25">
      <c r="D521" s="56"/>
      <c r="E521" s="56"/>
      <c r="F521" s="56"/>
      <c r="G521" s="56"/>
    </row>
    <row r="522" spans="4:7" x14ac:dyDescent="0.25">
      <c r="D522" s="56"/>
      <c r="E522" s="56"/>
      <c r="F522" s="56"/>
      <c r="G522" s="56"/>
    </row>
    <row r="533" spans="4:7" x14ac:dyDescent="0.25">
      <c r="D533" s="56"/>
      <c r="E533" s="56"/>
      <c r="F533" s="56"/>
      <c r="G533" s="56"/>
    </row>
    <row r="534" spans="4:7" x14ac:dyDescent="0.25">
      <c r="D534" s="56"/>
      <c r="E534" s="56"/>
      <c r="F534" s="56"/>
      <c r="G534" s="56"/>
    </row>
    <row r="535" spans="4:7" x14ac:dyDescent="0.25">
      <c r="D535" s="56"/>
      <c r="E535" s="56"/>
      <c r="F535" s="56"/>
      <c r="G535" s="56"/>
    </row>
    <row r="536" spans="4:7" x14ac:dyDescent="0.25">
      <c r="D536" s="56"/>
      <c r="E536" s="56"/>
      <c r="F536" s="56"/>
      <c r="G536" s="56"/>
    </row>
    <row r="537" spans="4:7" x14ac:dyDescent="0.25">
      <c r="D537" s="56"/>
      <c r="E537" s="56"/>
      <c r="F537" s="56"/>
      <c r="G537" s="56"/>
    </row>
    <row r="538" spans="4:7" x14ac:dyDescent="0.25">
      <c r="D538" s="56"/>
      <c r="E538" s="56"/>
      <c r="F538" s="56"/>
      <c r="G538" s="56"/>
    </row>
    <row r="539" spans="4:7" x14ac:dyDescent="0.25">
      <c r="D539" s="56"/>
      <c r="E539" s="56"/>
      <c r="F539" s="56"/>
      <c r="G539" s="56"/>
    </row>
    <row r="540" spans="4:7" x14ac:dyDescent="0.25">
      <c r="D540" s="56"/>
      <c r="E540" s="56"/>
      <c r="F540" s="56"/>
      <c r="G540" s="56"/>
    </row>
    <row r="541" spans="4:7" x14ac:dyDescent="0.25">
      <c r="D541" s="56"/>
      <c r="E541" s="56"/>
      <c r="F541" s="56"/>
      <c r="G541" s="56"/>
    </row>
    <row r="542" spans="4:7" x14ac:dyDescent="0.25">
      <c r="D542" s="56"/>
      <c r="E542" s="56"/>
      <c r="F542" s="56"/>
      <c r="G542" s="56"/>
    </row>
    <row r="543" spans="4:7" x14ac:dyDescent="0.25">
      <c r="D543" s="56"/>
      <c r="E543" s="56"/>
      <c r="F543" s="56"/>
      <c r="G543" s="56"/>
    </row>
    <row r="544" spans="4:7" x14ac:dyDescent="0.25">
      <c r="D544" s="56"/>
      <c r="E544" s="56"/>
      <c r="F544" s="56"/>
      <c r="G544" s="56"/>
    </row>
    <row r="545" spans="4:7" x14ac:dyDescent="0.25">
      <c r="D545" s="56"/>
      <c r="E545" s="56"/>
      <c r="F545" s="56"/>
      <c r="G545" s="56"/>
    </row>
    <row r="546" spans="4:7" x14ac:dyDescent="0.25">
      <c r="D546" s="56"/>
      <c r="E546" s="56"/>
      <c r="F546" s="56"/>
      <c r="G546" s="56"/>
    </row>
    <row r="547" spans="4:7" x14ac:dyDescent="0.25">
      <c r="D547" s="56"/>
      <c r="E547" s="56"/>
      <c r="F547" s="56"/>
      <c r="G547" s="56"/>
    </row>
    <row r="548" spans="4:7" x14ac:dyDescent="0.25">
      <c r="D548" s="56"/>
      <c r="E548" s="56"/>
      <c r="F548" s="56"/>
      <c r="G548" s="56"/>
    </row>
    <row r="549" spans="4:7" x14ac:dyDescent="0.25">
      <c r="D549" s="56"/>
      <c r="E549" s="56"/>
      <c r="F549" s="56"/>
      <c r="G549" s="56"/>
    </row>
    <row r="550" spans="4:7" x14ac:dyDescent="0.25">
      <c r="D550" s="56"/>
      <c r="E550" s="56"/>
      <c r="F550" s="56"/>
      <c r="G550" s="56"/>
    </row>
    <row r="551" spans="4:7" x14ac:dyDescent="0.25">
      <c r="D551" s="56"/>
      <c r="E551" s="56"/>
      <c r="F551" s="56"/>
      <c r="G551" s="56"/>
    </row>
    <row r="552" spans="4:7" x14ac:dyDescent="0.25">
      <c r="D552" s="56"/>
      <c r="E552" s="56"/>
      <c r="F552" s="56"/>
      <c r="G552" s="56"/>
    </row>
    <row r="553" spans="4:7" x14ac:dyDescent="0.25">
      <c r="D553" s="56"/>
      <c r="E553" s="56"/>
      <c r="F553" s="56"/>
      <c r="G553" s="56"/>
    </row>
    <row r="554" spans="4:7" x14ac:dyDescent="0.25">
      <c r="D554" s="56"/>
      <c r="E554" s="56"/>
      <c r="F554" s="56"/>
      <c r="G554" s="56"/>
    </row>
    <row r="555" spans="4:7" x14ac:dyDescent="0.25">
      <c r="D555" s="56"/>
      <c r="E555" s="56"/>
      <c r="F555" s="56"/>
      <c r="G555" s="56"/>
    </row>
    <row r="556" spans="4:7" x14ac:dyDescent="0.25">
      <c r="D556" s="56"/>
      <c r="E556" s="56"/>
      <c r="F556" s="56"/>
      <c r="G556" s="56"/>
    </row>
    <row r="557" spans="4:7" x14ac:dyDescent="0.25">
      <c r="D557" s="56"/>
      <c r="E557" s="56"/>
      <c r="F557" s="56"/>
      <c r="G557" s="56"/>
    </row>
    <row r="558" spans="4:7" x14ac:dyDescent="0.25">
      <c r="D558" s="56"/>
      <c r="E558" s="56"/>
      <c r="F558" s="56"/>
      <c r="G558" s="56"/>
    </row>
    <row r="559" spans="4:7" x14ac:dyDescent="0.25">
      <c r="D559" s="56"/>
      <c r="E559" s="56"/>
      <c r="F559" s="56"/>
      <c r="G559" s="56"/>
    </row>
    <row r="560" spans="4:7" x14ac:dyDescent="0.25">
      <c r="D560" s="56"/>
      <c r="E560" s="56"/>
      <c r="F560" s="56"/>
      <c r="G560" s="56"/>
    </row>
    <row r="561" spans="4:7" x14ac:dyDescent="0.25">
      <c r="D561" s="56"/>
      <c r="E561" s="56"/>
      <c r="F561" s="56"/>
      <c r="G561" s="56"/>
    </row>
    <row r="562" spans="4:7" x14ac:dyDescent="0.25">
      <c r="D562" s="56"/>
      <c r="E562" s="56"/>
      <c r="F562" s="56"/>
      <c r="G562" s="56"/>
    </row>
    <row r="563" spans="4:7" x14ac:dyDescent="0.25">
      <c r="D563" s="56"/>
      <c r="E563" s="56"/>
      <c r="F563" s="56"/>
      <c r="G563" s="56"/>
    </row>
    <row r="564" spans="4:7" x14ac:dyDescent="0.25">
      <c r="D564" s="56"/>
      <c r="E564" s="56"/>
      <c r="F564" s="56"/>
      <c r="G564" s="56"/>
    </row>
    <row r="565" spans="4:7" x14ac:dyDescent="0.25">
      <c r="D565" s="56"/>
      <c r="E565" s="56"/>
      <c r="F565" s="56"/>
      <c r="G565" s="56"/>
    </row>
    <row r="566" spans="4:7" x14ac:dyDescent="0.25">
      <c r="D566" s="56"/>
      <c r="E566" s="56"/>
      <c r="F566" s="56"/>
      <c r="G566" s="56"/>
    </row>
    <row r="567" spans="4:7" x14ac:dyDescent="0.25">
      <c r="D567" s="56"/>
      <c r="E567" s="56"/>
      <c r="F567" s="56"/>
      <c r="G567" s="56"/>
    </row>
    <row r="568" spans="4:7" x14ac:dyDescent="0.25">
      <c r="D568" s="56"/>
      <c r="E568" s="56"/>
      <c r="F568" s="56"/>
      <c r="G568" s="56"/>
    </row>
    <row r="569" spans="4:7" x14ac:dyDescent="0.25">
      <c r="D569" s="56"/>
      <c r="E569" s="56"/>
      <c r="F569" s="56"/>
      <c r="G569" s="56"/>
    </row>
    <row r="570" spans="4:7" x14ac:dyDescent="0.25">
      <c r="D570" s="56"/>
      <c r="E570" s="56"/>
      <c r="F570" s="56"/>
      <c r="G570" s="56"/>
    </row>
    <row r="581" spans="4:7" x14ac:dyDescent="0.25">
      <c r="D581" s="56"/>
      <c r="E581" s="56"/>
      <c r="F581" s="56"/>
      <c r="G581" s="56"/>
    </row>
    <row r="582" spans="4:7" x14ac:dyDescent="0.25">
      <c r="D582" s="56"/>
      <c r="E582" s="56"/>
      <c r="F582" s="56"/>
      <c r="G582" s="56"/>
    </row>
    <row r="583" spans="4:7" x14ac:dyDescent="0.25">
      <c r="D583" s="56"/>
      <c r="E583" s="56"/>
      <c r="F583" s="56"/>
      <c r="G583" s="56"/>
    </row>
    <row r="584" spans="4:7" x14ac:dyDescent="0.25">
      <c r="D584" s="56"/>
      <c r="E584" s="56"/>
      <c r="F584" s="56"/>
      <c r="G584" s="56"/>
    </row>
    <row r="585" spans="4:7" x14ac:dyDescent="0.25">
      <c r="D585" s="56"/>
      <c r="E585" s="56"/>
      <c r="F585" s="56"/>
      <c r="G585" s="56"/>
    </row>
    <row r="586" spans="4:7" x14ac:dyDescent="0.25">
      <c r="D586" s="56"/>
      <c r="E586" s="56"/>
      <c r="F586" s="56"/>
      <c r="G586" s="56"/>
    </row>
    <row r="587" spans="4:7" x14ac:dyDescent="0.25">
      <c r="D587" s="56"/>
      <c r="E587" s="56"/>
      <c r="F587" s="56"/>
      <c r="G587" s="56"/>
    </row>
    <row r="588" spans="4:7" x14ac:dyDescent="0.25">
      <c r="D588" s="56"/>
      <c r="E588" s="56"/>
      <c r="F588" s="56"/>
      <c r="G588" s="56"/>
    </row>
    <row r="589" spans="4:7" x14ac:dyDescent="0.25">
      <c r="D589" s="56"/>
      <c r="E589" s="56"/>
      <c r="F589" s="56"/>
      <c r="G589" s="56"/>
    </row>
    <row r="590" spans="4:7" x14ac:dyDescent="0.25">
      <c r="D590" s="56"/>
      <c r="E590" s="56"/>
      <c r="F590" s="56"/>
      <c r="G590" s="56"/>
    </row>
    <row r="591" spans="4:7" x14ac:dyDescent="0.25">
      <c r="D591" s="56"/>
      <c r="E591" s="56"/>
      <c r="F591" s="56"/>
      <c r="G591" s="56"/>
    </row>
    <row r="592" spans="4:7" x14ac:dyDescent="0.25">
      <c r="D592" s="56"/>
      <c r="E592" s="56"/>
      <c r="F592" s="56"/>
      <c r="G592" s="56"/>
    </row>
    <row r="593" spans="4:7" x14ac:dyDescent="0.25">
      <c r="D593" s="56"/>
      <c r="E593" s="56"/>
      <c r="F593" s="56"/>
      <c r="G593" s="56"/>
    </row>
    <row r="594" spans="4:7" x14ac:dyDescent="0.25">
      <c r="D594" s="56"/>
      <c r="E594" s="56"/>
      <c r="F594" s="56"/>
      <c r="G594" s="56"/>
    </row>
    <row r="595" spans="4:7" x14ac:dyDescent="0.25">
      <c r="D595" s="56"/>
      <c r="E595" s="56"/>
      <c r="F595" s="56"/>
      <c r="G595" s="56"/>
    </row>
    <row r="596" spans="4:7" x14ac:dyDescent="0.25">
      <c r="D596" s="56"/>
      <c r="E596" s="56"/>
      <c r="F596" s="56"/>
      <c r="G596" s="56"/>
    </row>
    <row r="597" spans="4:7" x14ac:dyDescent="0.25">
      <c r="D597" s="56"/>
      <c r="E597" s="56"/>
      <c r="F597" s="56"/>
      <c r="G597" s="56"/>
    </row>
    <row r="598" spans="4:7" x14ac:dyDescent="0.25">
      <c r="D598" s="56"/>
      <c r="E598" s="56"/>
      <c r="F598" s="56"/>
      <c r="G598" s="56"/>
    </row>
    <row r="599" spans="4:7" x14ac:dyDescent="0.25">
      <c r="D599" s="56"/>
      <c r="E599" s="56"/>
      <c r="F599" s="56"/>
      <c r="G599" s="56"/>
    </row>
    <row r="600" spans="4:7" x14ac:dyDescent="0.25">
      <c r="D600" s="56"/>
      <c r="E600" s="56"/>
      <c r="F600" s="56"/>
      <c r="G600" s="56"/>
    </row>
    <row r="601" spans="4:7" x14ac:dyDescent="0.25">
      <c r="D601" s="56"/>
      <c r="E601" s="56"/>
      <c r="F601" s="56"/>
      <c r="G601" s="56"/>
    </row>
    <row r="602" spans="4:7" x14ac:dyDescent="0.25">
      <c r="D602" s="56"/>
      <c r="E602" s="56"/>
      <c r="F602" s="56"/>
      <c r="G602" s="56"/>
    </row>
    <row r="603" spans="4:7" x14ac:dyDescent="0.25">
      <c r="D603" s="56"/>
      <c r="E603" s="56"/>
      <c r="F603" s="56"/>
      <c r="G603" s="56"/>
    </row>
    <row r="604" spans="4:7" x14ac:dyDescent="0.25">
      <c r="D604" s="56"/>
      <c r="E604" s="56"/>
      <c r="F604" s="56"/>
      <c r="G604" s="56"/>
    </row>
    <row r="605" spans="4:7" x14ac:dyDescent="0.25">
      <c r="D605" s="56"/>
      <c r="E605" s="56"/>
      <c r="F605" s="56"/>
      <c r="G605" s="56"/>
    </row>
    <row r="606" spans="4:7" x14ac:dyDescent="0.25">
      <c r="D606" s="56"/>
      <c r="E606" s="56"/>
      <c r="F606" s="56"/>
      <c r="G606" s="56"/>
    </row>
    <row r="607" spans="4:7" x14ac:dyDescent="0.25">
      <c r="D607" s="56"/>
      <c r="E607" s="56"/>
      <c r="F607" s="56"/>
      <c r="G607" s="56"/>
    </row>
    <row r="608" spans="4:7" x14ac:dyDescent="0.25">
      <c r="D608" s="56"/>
      <c r="E608" s="56"/>
      <c r="F608" s="56"/>
      <c r="G608" s="56"/>
    </row>
    <row r="609" spans="4:7" x14ac:dyDescent="0.25">
      <c r="D609" s="56"/>
      <c r="E609" s="56"/>
      <c r="F609" s="56"/>
      <c r="G609" s="56"/>
    </row>
    <row r="610" spans="4:7" x14ac:dyDescent="0.25">
      <c r="D610" s="56"/>
      <c r="E610" s="56"/>
      <c r="F610" s="56"/>
      <c r="G610" s="56"/>
    </row>
  </sheetData>
  <mergeCells count="42">
    <mergeCell ref="A413:G413"/>
    <mergeCell ref="A408:E408"/>
    <mergeCell ref="A409:G409"/>
    <mergeCell ref="A410:G410"/>
    <mergeCell ref="A411:G411"/>
    <mergeCell ref="A412:G412"/>
    <mergeCell ref="A403:G403"/>
    <mergeCell ref="A404:G404"/>
    <mergeCell ref="A405:G405"/>
    <mergeCell ref="A406:G406"/>
    <mergeCell ref="A407:G407"/>
    <mergeCell ref="D290:F290"/>
    <mergeCell ref="D320:F320"/>
    <mergeCell ref="D350:F350"/>
    <mergeCell ref="A396:G396"/>
    <mergeCell ref="A402:G402"/>
    <mergeCell ref="A401:G401"/>
    <mergeCell ref="A395:G395"/>
    <mergeCell ref="A397:G397"/>
    <mergeCell ref="A390:G390"/>
    <mergeCell ref="A391:G391"/>
    <mergeCell ref="E1:G1"/>
    <mergeCell ref="E2:G2"/>
    <mergeCell ref="E3:G3"/>
    <mergeCell ref="E4:G4"/>
    <mergeCell ref="D11:F11"/>
    <mergeCell ref="D42:F42"/>
    <mergeCell ref="D73:F73"/>
    <mergeCell ref="D105:F105"/>
    <mergeCell ref="A399:G399"/>
    <mergeCell ref="A400:G400"/>
    <mergeCell ref="A388:G388"/>
    <mergeCell ref="A389:G389"/>
    <mergeCell ref="A393:G393"/>
    <mergeCell ref="A394:G394"/>
    <mergeCell ref="A392:G392"/>
    <mergeCell ref="A398:G398"/>
    <mergeCell ref="D136:F136"/>
    <mergeCell ref="D166:F166"/>
    <mergeCell ref="D201:F201"/>
    <mergeCell ref="D232:F232"/>
    <mergeCell ref="D261:F261"/>
  </mergeCells>
  <pageMargins left="0.7" right="0.7" top="0.75" bottom="0.75" header="0.3" footer="0.3"/>
  <pageSetup paperSize="9" scale="77" orientation="portrait" r:id="rId1"/>
  <rowBreaks count="12" manualBreakCount="12">
    <brk id="40" max="7" man="1"/>
    <brk id="71" max="7" man="1"/>
    <brk id="103" max="7" man="1"/>
    <brk id="133" max="7" man="1"/>
    <brk id="164" max="7" man="1"/>
    <brk id="197" max="7" man="1"/>
    <brk id="229" max="7" man="1"/>
    <brk id="259" max="7" man="1"/>
    <brk id="288" max="7" man="1"/>
    <brk id="318" max="7" man="1"/>
    <brk id="348" max="7" man="1"/>
    <brk id="386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меню3-7 лет</vt:lpstr>
      <vt:lpstr>'меню3-7 лет'!Область_печати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2025-04-14T05:46:40Z</dcterms:modified>
</cp:coreProperties>
</file>